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0" activeTab="6"/>
  </bookViews>
  <sheets>
    <sheet name="HERREN A EINZEL" sheetId="1" r:id="rId1"/>
    <sheet name="HERREN B EINZEL" sheetId="2" r:id="rId2"/>
    <sheet name="HERREN C EINZEL" sheetId="3" r:id="rId3"/>
    <sheet name="DAMEN A EINZEL" sheetId="4" r:id="rId4"/>
    <sheet name="DAMEN B EINZEL" sheetId="5" r:id="rId5"/>
    <sheet name="DAMEN C EINZEL" sheetId="6" r:id="rId6"/>
    <sheet name="HERREN A DOPPEL" sheetId="7" r:id="rId7"/>
    <sheet name="HERREN B DOPPEL" sheetId="8" r:id="rId8"/>
    <sheet name="HERREN C DOPPEL" sheetId="9" r:id="rId9"/>
    <sheet name="DAMEN A DOPPEL" sheetId="10" r:id="rId10"/>
    <sheet name="DAMEN B DOPPEL" sheetId="11" r:id="rId11"/>
    <sheet name="DAMEN C DOPPEL" sheetId="12" r:id="rId12"/>
  </sheets>
  <definedNames/>
  <calcPr fullCalcOnLoad="1"/>
</workbook>
</file>

<file path=xl/sharedStrings.xml><?xml version="1.0" encoding="utf-8"?>
<sst xmlns="http://schemas.openxmlformats.org/spreadsheetml/2006/main" count="1426" uniqueCount="210">
  <si>
    <t>Raster Platz</t>
  </si>
  <si>
    <t>StartNr</t>
  </si>
  <si>
    <t>Deutsche Meisterchaften der Leistungsklassen 2013</t>
  </si>
  <si>
    <t>Fischer, Dennis (193)</t>
  </si>
  <si>
    <t>:</t>
  </si>
  <si>
    <t>WTTV</t>
  </si>
  <si>
    <t>Konkurrenz:  HERREN A-KLASSE - EINZEL</t>
  </si>
  <si>
    <t>Deutsch, Sebastian (103)</t>
  </si>
  <si>
    <t>BYTTV</t>
  </si>
  <si>
    <t>Kleinert, Daniel (167)</t>
  </si>
  <si>
    <t>TTVN</t>
  </si>
  <si>
    <t>Sabo, Manuel (153)</t>
  </si>
  <si>
    <t>TTBW</t>
  </si>
  <si>
    <t>Weinhold, Christoph (111)</t>
  </si>
  <si>
    <t>Drolsbach, Marcel (118)</t>
  </si>
  <si>
    <t>HETTV</t>
  </si>
  <si>
    <t>Spickenreuther, Björn (209)</t>
  </si>
  <si>
    <t>Mader, Christoph (106)</t>
  </si>
  <si>
    <t>Schneider, Tobias (128)</t>
  </si>
  <si>
    <t>Becker, Daniel (188)</t>
  </si>
  <si>
    <t>Sieger</t>
  </si>
  <si>
    <t>Marth, Marius (158)</t>
  </si>
  <si>
    <t>TTTV</t>
  </si>
  <si>
    <t>Koch, Michael (198)</t>
  </si>
  <si>
    <t>Frey, Fabian (145)</t>
  </si>
  <si>
    <t>Malmwieck, Frank (202)</t>
  </si>
  <si>
    <t>Ipekdag, Deniz Bilal (125)</t>
  </si>
  <si>
    <t>Matthias, Carsten (107)</t>
  </si>
  <si>
    <t>Diraoui, Mohamed (191)</t>
  </si>
  <si>
    <t>Konkurrenz:  HERREN B-KLASSE - EINZEL</t>
  </si>
  <si>
    <t>Winkenbach, Erik (156)</t>
  </si>
  <si>
    <t>Andresen, Florian (180)</t>
  </si>
  <si>
    <t>TTVSH</t>
  </si>
  <si>
    <t>König, Florian (176)</t>
  </si>
  <si>
    <t>TTVR</t>
  </si>
  <si>
    <t>Pfeiffer, Michael (150)</t>
  </si>
  <si>
    <t>Köhler, Julian (192)</t>
  </si>
  <si>
    <t>Glöß, Toni (135)</t>
  </si>
  <si>
    <t>SATTV</t>
  </si>
  <si>
    <t>Ebeling, Christoph (120)</t>
  </si>
  <si>
    <t>Dörr, Lukas (143)</t>
  </si>
  <si>
    <t>Neef, Pascal (99)</t>
  </si>
  <si>
    <t>BETTV</t>
  </si>
  <si>
    <t>Reger, Max (151)</t>
  </si>
  <si>
    <t>Küpers, Dirk (200)</t>
  </si>
  <si>
    <t>Joch, Felix (148)</t>
  </si>
  <si>
    <t>Tiefenbacher, Konrad  (139)</t>
  </si>
  <si>
    <t>STTB</t>
  </si>
  <si>
    <t>Albrecht, Roger (185)</t>
  </si>
  <si>
    <t>Wiemer, Christoph (130)</t>
  </si>
  <si>
    <t>Hofmann, Marco (136)</t>
  </si>
  <si>
    <t>Konkurrenz:  HERREN C-KLASSE - EINZEL</t>
  </si>
  <si>
    <t>Genz, Tobias (113)</t>
  </si>
  <si>
    <t>FTTB</t>
  </si>
  <si>
    <t>Kreutz, Marcus (175)</t>
  </si>
  <si>
    <t>Birkholz, Alexander (101)</t>
  </si>
  <si>
    <t>Tebbe, Jonas (211)</t>
  </si>
  <si>
    <t>Flick, Niklas (122)</t>
  </si>
  <si>
    <t>Kuhfuß, Thomas (199)</t>
  </si>
  <si>
    <t>Alm, Joshua (141)</t>
  </si>
  <si>
    <t>Knebel, Holger (149)</t>
  </si>
  <si>
    <t>Klein, Alexander (197)</t>
  </si>
  <si>
    <t>Czervan, David (190)</t>
  </si>
  <si>
    <t>Liebold, Michael (183)</t>
  </si>
  <si>
    <t>Kern, Thomas (98)</t>
  </si>
  <si>
    <t>Rieger, Philipp (152)</t>
  </si>
  <si>
    <t>Wagner, Rainer (140)</t>
  </si>
  <si>
    <t>Platen, Bodo (204)</t>
  </si>
  <si>
    <t>Horlebein, Svenja (6)</t>
  </si>
  <si>
    <t>Konkurrenz:  DAMEN A-KLASSE - EINZEL</t>
  </si>
  <si>
    <t>Freilos</t>
  </si>
  <si>
    <t>Klipsch, Valentina (82)</t>
  </si>
  <si>
    <t>Hänel, Sandra (81)</t>
  </si>
  <si>
    <t>Stumpfecker, Karin (13)</t>
  </si>
  <si>
    <t>Möller, Vanessa (18)</t>
  </si>
  <si>
    <t>Kleinert, Denise (57)</t>
  </si>
  <si>
    <t>Plapp, Luisa (19)</t>
  </si>
  <si>
    <t>Boy, Jessica (14)</t>
  </si>
  <si>
    <t>Arnold, Bianca (34)</t>
  </si>
  <si>
    <t>Cornelissen, Larissa (75)</t>
  </si>
  <si>
    <t>Heiß, Patricia (5)</t>
  </si>
  <si>
    <t>Söhnholz, Teresa (23)</t>
  </si>
  <si>
    <t>Enneking, Stephanie (55)</t>
  </si>
  <si>
    <t>Krämer, Sabrina (9)</t>
  </si>
  <si>
    <t>Tran, Thao (25)</t>
  </si>
  <si>
    <t>Konkurrenz:  DAMEN B-KLASSE - EINZEL</t>
  </si>
  <si>
    <t>Bouwmeester, Christina (37)</t>
  </si>
  <si>
    <t>Knezevic, Suzana (83)</t>
  </si>
  <si>
    <t>Dibbern, Höbke (67)</t>
  </si>
  <si>
    <t>Wiesen, Martina (96)</t>
  </si>
  <si>
    <t>Renger, Margit (21)</t>
  </si>
  <si>
    <t>Brögger, Monika (74)</t>
  </si>
  <si>
    <t>Werner, Kristin (54)</t>
  </si>
  <si>
    <t>TTVB</t>
  </si>
  <si>
    <t>Theurich, Katharina (24)</t>
  </si>
  <si>
    <t>Ihrig, Denise (42)</t>
  </si>
  <si>
    <t>Tebart, Deborah (94)</t>
  </si>
  <si>
    <t>Wagner, Cornelia (50)</t>
  </si>
  <si>
    <t>Schornstein, Andrea (88)</t>
  </si>
  <si>
    <t>Huber, Milena (7)</t>
  </si>
  <si>
    <t>Kramm, Lena (8)</t>
  </si>
  <si>
    <t>Pfefferkorn, Johanna (63)</t>
  </si>
  <si>
    <t>Händel, Franziska (1)</t>
  </si>
  <si>
    <t>Konkurrenz:  DAMEN C-KLASSE - EINZEL</t>
  </si>
  <si>
    <t>Schwab, Birgit (89)</t>
  </si>
  <si>
    <t>Aicher, Jasmin (59)</t>
  </si>
  <si>
    <t>Matt, Dagmar (44)</t>
  </si>
  <si>
    <t>Fischer, Sonja (78)</t>
  </si>
  <si>
    <t>Wojna, Paula (58)</t>
  </si>
  <si>
    <t>Zibis, Stefanie (32)</t>
  </si>
  <si>
    <t>Binder, Heike (36)</t>
  </si>
  <si>
    <t>Beutel, Barbara (35)</t>
  </si>
  <si>
    <t>Degenhardt, Heike (76)</t>
  </si>
  <si>
    <t>Fahldieck, Karola (60)</t>
  </si>
  <si>
    <t>Wildrath, Marion (97)</t>
  </si>
  <si>
    <t>Brugger, Janina Antonia (2)</t>
  </si>
  <si>
    <t>Han, Baolian (80)</t>
  </si>
  <si>
    <t>Synowski, Pauline (93)</t>
  </si>
  <si>
    <t>Mädler, Susann (30)</t>
  </si>
  <si>
    <t>Matthias / Weinhold (BYTTV)</t>
  </si>
  <si>
    <t>Konkurrenz:  HERREN A-KLASSE - DOPPEL</t>
  </si>
  <si>
    <t>Marth / Schlösser (TTTV / BETTV)</t>
  </si>
  <si>
    <t>Koch / Sabo (WTTV / TTBW)</t>
  </si>
  <si>
    <t>Fürst J. / Stoyanov E. (TTBW)</t>
  </si>
  <si>
    <t>Flegel I. / Hillesheim J. (TTVR)</t>
  </si>
  <si>
    <t>Deutsch / Mader (BYTTV)</t>
  </si>
  <si>
    <t>Altmann P. / Buhl J. (WTTV / TTVSA)</t>
  </si>
  <si>
    <t>Spickenreuther / Malmwieck (WTTV)</t>
  </si>
  <si>
    <t>Kleinert, D. / Kleinert, T. (TTVN)</t>
  </si>
  <si>
    <t>Fischer D. / Frey F. (WTTV /TTBW)</t>
  </si>
  <si>
    <t>Albrecht / Lentfer (TTVSH)</t>
  </si>
  <si>
    <t>Heinemann S. / Becker D. (HATTV / WTTV)</t>
  </si>
  <si>
    <t>Grzybek S. / Kerber M. (TTVB / TTVN)</t>
  </si>
  <si>
    <t>Drolsbach M. / Schneider T. (HETTV)</t>
  </si>
  <si>
    <t>Ebeling / Wiemer (HETTV)</t>
  </si>
  <si>
    <t>Konkurrenz:  HERREN B-KLASSE - DOPPEL</t>
  </si>
  <si>
    <t>Hildebrandt / Küpers (WTTV)</t>
  </si>
  <si>
    <t>Winkenbach / Reger (TTBW)</t>
  </si>
  <si>
    <t>Neef / Scherer (BETTV / HETTV)</t>
  </si>
  <si>
    <t>Richter / Wehland (TTVN / TTVB)</t>
  </si>
  <si>
    <t>Frohn S. / Köhler J. (WTTV)</t>
  </si>
  <si>
    <t>Andresen F. / Lettau S. (  TTVSH / RTTV)</t>
  </si>
  <si>
    <t>Joch / Dörr (TTBW)</t>
  </si>
  <si>
    <t>Winkler / Traipis (BYTTV)</t>
  </si>
  <si>
    <t>König / Enderlin (TTVR)</t>
  </si>
  <si>
    <t>Tiefenbacher / Böhm (STTB / TTTV)</t>
  </si>
  <si>
    <t>Huck / Pfeiffer (HATTV / TTBW)</t>
  </si>
  <si>
    <t>Glöß / Leipnitz (SÄTTV)</t>
  </si>
  <si>
    <t>Kielmann / Streichert (BYTTV)</t>
  </si>
  <si>
    <t>Diraoui / Albrecht (WTTV)</t>
  </si>
  <si>
    <t>Kuhfuß / Tebbe (WTTV)</t>
  </si>
  <si>
    <t>Konkurrenz:  HERREN C-KLASSE - DOPPEL</t>
  </si>
  <si>
    <t>Wich-Glasen / Fuchs (TTVN)</t>
  </si>
  <si>
    <t>Genz T. / Vidovic S. (FTTB / HATTV)</t>
  </si>
  <si>
    <t>Görden / Kreutz (TTVSA / TTVR)</t>
  </si>
  <si>
    <t>Rieger / Alm (TTBW)</t>
  </si>
  <si>
    <t>Earles / Klein (RTTV / WTTV)</t>
  </si>
  <si>
    <t>Jivraj / Breier (BYTTV)</t>
  </si>
  <si>
    <t>Czervan / Platen (WTTV)</t>
  </si>
  <si>
    <t>Birkholz / Probst (BYTTV)</t>
  </si>
  <si>
    <t>Wagner / Kiefer (STTB / TTVSA)</t>
  </si>
  <si>
    <t>Knebel / Waldvogel (TTBW)</t>
  </si>
  <si>
    <t>Hofmann, M. / Nußbicker (SÄTTV / TTTV)</t>
  </si>
  <si>
    <t>Geng / Helmers (TTVN)</t>
  </si>
  <si>
    <t>Liebold / Kern (TTVSH / BETTV)</t>
  </si>
  <si>
    <t>Hofmann J. / Flick N. (HETTV)</t>
  </si>
  <si>
    <t>Hänel / Klipsch (WTTV)</t>
  </si>
  <si>
    <t>Konkurrenz:  DAMEN A-KLASSE - DOPPEL</t>
  </si>
  <si>
    <t>Moch / Pawelzik (TTBW)</t>
  </si>
  <si>
    <t>Bergmann / Schneider (TTVR)</t>
  </si>
  <si>
    <t>Plapp / Quartier(HETTV)</t>
  </si>
  <si>
    <t>Cornelissen L. / Kryjak P.</t>
  </si>
  <si>
    <t>Heiß / Stumpfecker (BYTTV)</t>
  </si>
  <si>
    <t>Boy J. / Hermann /  (FTTB / TTVR)</t>
  </si>
  <si>
    <t>Arnold / Haxhillari (TTBW)</t>
  </si>
  <si>
    <t>Jacobi / Radloff (SÄTTV)</t>
  </si>
  <si>
    <t>Enneking / Kleinert D.  (TTVN)</t>
  </si>
  <si>
    <t>Möller / Söhnholz (HETTV)</t>
  </si>
  <si>
    <t>Horlebein / Krämer (BYTTV)</t>
  </si>
  <si>
    <t>Klein J. / Pfefferkorn (TTVR)</t>
  </si>
  <si>
    <t>Konkurrenz:  DAMEN B-KLASSE - DOPPEL</t>
  </si>
  <si>
    <t>Berndt / Renger (HETTV)</t>
  </si>
  <si>
    <t>Knezevic / Ständler (WTTV)</t>
  </si>
  <si>
    <t>Dathe / Gückel (SÄTTV)</t>
  </si>
  <si>
    <t>Breitner / Dengel (TTBW)</t>
  </si>
  <si>
    <t>Covaci M / Riesenegger F. (BYTTV)</t>
  </si>
  <si>
    <t>Dinkel / Tebart (WTTV)</t>
  </si>
  <si>
    <t>Bouwmeester / Ihrig (TTBW)</t>
  </si>
  <si>
    <t>Dibbern H. /Werner K. (TTVSH / TTVB)</t>
  </si>
  <si>
    <t>Julius / Wagner C.(TTVN / TTTV)</t>
  </si>
  <si>
    <t>Schornstein A. / Steiger M. (WTTV)</t>
  </si>
  <si>
    <t>Huber / Kramm (BYTTV)</t>
  </si>
  <si>
    <t>Ackermann I. / Reisinger B. (WTTV / TTBW)</t>
  </si>
  <si>
    <t>Theurich / Tran (HETTV)</t>
  </si>
  <si>
    <t>Brögger / Wiesen (WTTV)</t>
  </si>
  <si>
    <t>Mädler / Zibis (SÄTTV)</t>
  </si>
  <si>
    <t>Konkurrenz:  DAMEN C-KLASSE - DOPPEL</t>
  </si>
  <si>
    <t>Gaida-Scholz / Senftl (BYTTV)</t>
  </si>
  <si>
    <t>Schwab / Wildrath (WTTV)</t>
  </si>
  <si>
    <t>Händel / Schütt (BETTV / TTVSH)</t>
  </si>
  <si>
    <t>Aicher J. /  Fahldieck K (TTVR)</t>
  </si>
  <si>
    <t>Drljaca / Haase  (STTB / HETTV)</t>
  </si>
  <si>
    <t>Brugger / Scheuerer (BYTTV)</t>
  </si>
  <si>
    <t>Leser L. / Matt D. (TTBW)</t>
  </si>
  <si>
    <t>Dürr /Stoll (HETTV)</t>
  </si>
  <si>
    <t>Wojna / Degenhardt (TTVN / WTTV)</t>
  </si>
  <si>
    <t>Binder / Beutel (TTBW)</t>
  </si>
  <si>
    <t>Han Baolian / Noack J. (WTTV /TTVB)</t>
  </si>
  <si>
    <t>Schön / Liebold (TTVSH)</t>
  </si>
  <si>
    <t>Fischer S. / Synowski P. (WTTV)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</si>
</sst>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10">
    <font>
      <sz val="10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/>
    </xf>
    <xf numFmtId="164" fontId="6" fillId="0" borderId="0" xfId="0" applyFont="1" applyAlignment="1">
      <alignment horizontal="center"/>
    </xf>
    <xf numFmtId="164" fontId="1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2" fillId="0" borderId="0" xfId="0" applyFont="1" applyAlignment="1">
      <alignment horizontal="left" wrapText="1"/>
    </xf>
    <xf numFmtId="164" fontId="4" fillId="0" borderId="0" xfId="0" applyFont="1" applyAlignment="1">
      <alignment horizontal="center" wrapText="1"/>
    </xf>
    <xf numFmtId="164" fontId="5" fillId="0" borderId="0" xfId="0" applyFont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center" wrapText="1"/>
    </xf>
    <xf numFmtId="164" fontId="7" fillId="0" borderId="0" xfId="0" applyFont="1" applyAlignment="1">
      <alignment/>
    </xf>
    <xf numFmtId="164" fontId="5" fillId="0" borderId="0" xfId="0" applyFont="1" applyAlignment="1">
      <alignment/>
    </xf>
    <xf numFmtId="164" fontId="8" fillId="0" borderId="0" xfId="0" applyFont="1" applyAlignment="1" applyProtection="1">
      <alignment/>
      <protection locked="0"/>
    </xf>
    <xf numFmtId="164" fontId="8" fillId="2" borderId="1" xfId="0" applyFont="1" applyFill="1" applyBorder="1" applyAlignment="1" applyProtection="1">
      <alignment/>
      <protection locked="0"/>
    </xf>
    <xf numFmtId="164" fontId="2" fillId="0" borderId="2" xfId="0" applyFont="1" applyBorder="1" applyAlignment="1" applyProtection="1">
      <alignment horizontal="right"/>
      <protection locked="0"/>
    </xf>
    <xf numFmtId="164" fontId="3" fillId="0" borderId="2" xfId="0" applyFont="1" applyBorder="1" applyAlignment="1">
      <alignment horizontal="center"/>
    </xf>
    <xf numFmtId="164" fontId="2" fillId="0" borderId="3" xfId="0" applyFont="1" applyBorder="1" applyAlignment="1" applyProtection="1">
      <alignment horizontal="left"/>
      <protection locked="0"/>
    </xf>
    <xf numFmtId="164" fontId="8" fillId="0" borderId="0" xfId="0" applyFont="1" applyAlignment="1">
      <alignment/>
    </xf>
    <xf numFmtId="164" fontId="7" fillId="0" borderId="0" xfId="0" applyFont="1" applyAlignment="1">
      <alignment horizontal="center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2" borderId="4" xfId="0" applyFont="1" applyFill="1" applyBorder="1" applyAlignment="1" applyProtection="1">
      <alignment/>
      <protection locked="0"/>
    </xf>
    <xf numFmtId="165" fontId="7" fillId="0" borderId="5" xfId="0" applyNumberFormat="1" applyFont="1" applyBorder="1" applyAlignment="1" applyProtection="1">
      <alignment horizontal="center" vertical="center"/>
      <protection locked="0"/>
    </xf>
    <xf numFmtId="164" fontId="8" fillId="0" borderId="0" xfId="0" applyFont="1" applyBorder="1" applyAlignment="1">
      <alignment/>
    </xf>
    <xf numFmtId="164" fontId="8" fillId="0" borderId="6" xfId="0" applyFont="1" applyBorder="1" applyAlignment="1">
      <alignment/>
    </xf>
    <xf numFmtId="164" fontId="2" fillId="0" borderId="7" xfId="0" applyFont="1" applyBorder="1" applyAlignment="1" applyProtection="1">
      <alignment horizontal="right"/>
      <protection locked="0"/>
    </xf>
    <xf numFmtId="164" fontId="8" fillId="2" borderId="8" xfId="0" applyFont="1" applyFill="1" applyBorder="1" applyAlignment="1" applyProtection="1">
      <alignment/>
      <protection locked="0"/>
    </xf>
    <xf numFmtId="164" fontId="3" fillId="3" borderId="7" xfId="0" applyFont="1" applyFill="1" applyBorder="1" applyAlignment="1">
      <alignment horizontal="right"/>
    </xf>
    <xf numFmtId="164" fontId="3" fillId="3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left"/>
    </xf>
    <xf numFmtId="164" fontId="8" fillId="0" borderId="9" xfId="0" applyFont="1" applyBorder="1" applyAlignment="1">
      <alignment/>
    </xf>
    <xf numFmtId="165" fontId="7" fillId="0" borderId="9" xfId="0" applyNumberFormat="1" applyFont="1" applyBorder="1" applyAlignment="1" applyProtection="1">
      <alignment horizontal="center" vertical="center"/>
      <protection locked="0"/>
    </xf>
    <xf numFmtId="164" fontId="7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8" fillId="2" borderId="10" xfId="0" applyFont="1" applyFill="1" applyBorder="1" applyAlignment="1">
      <alignment/>
    </xf>
    <xf numFmtId="165" fontId="8" fillId="0" borderId="9" xfId="0" applyNumberFormat="1" applyFont="1" applyBorder="1" applyAlignment="1" applyProtection="1">
      <alignment/>
      <protection locked="0"/>
    </xf>
    <xf numFmtId="164" fontId="8" fillId="0" borderId="11" xfId="0" applyFont="1" applyBorder="1" applyAlignment="1">
      <alignment/>
    </xf>
    <xf numFmtId="164" fontId="8" fillId="0" borderId="12" xfId="0" applyFont="1" applyBorder="1" applyAlignment="1">
      <alignment/>
    </xf>
    <xf numFmtId="164" fontId="7" fillId="0" borderId="0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FF99CC"/>
          <bgColor rgb="FFFF8080"/>
        </patternFill>
      </fill>
      <border/>
    </dxf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63">
      <selection activeCell="A1" sqref="A1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3</v>
      </c>
      <c r="D3" s="21"/>
      <c r="E3" s="21"/>
      <c r="F3" s="21"/>
      <c r="G3" s="22">
        <v>11</v>
      </c>
      <c r="H3" s="23" t="s">
        <v>4</v>
      </c>
      <c r="I3" s="24">
        <v>9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 t="s">
        <v>5</v>
      </c>
      <c r="D4" s="29"/>
      <c r="E4" s="29"/>
      <c r="F4" s="29"/>
      <c r="G4" s="22">
        <v>11</v>
      </c>
      <c r="H4" s="23" t="s">
        <v>4</v>
      </c>
      <c r="I4" s="24">
        <v>4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6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0.4791666666666667</v>
      </c>
      <c r="D5" s="31"/>
      <c r="E5" s="31"/>
      <c r="F5" s="32"/>
      <c r="G5" s="33">
        <v>11</v>
      </c>
      <c r="H5" s="23" t="s">
        <v>4</v>
      </c>
      <c r="I5" s="24">
        <v>9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7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Fischer, Dennis (193)</v>
      </c>
      <c r="L7" s="21"/>
      <c r="M7" s="21"/>
      <c r="N7" s="21"/>
      <c r="O7" s="33">
        <v>11</v>
      </c>
      <c r="P7" s="23" t="s">
        <v>4</v>
      </c>
      <c r="Q7" s="24">
        <v>7</v>
      </c>
      <c r="R7" s="5">
        <f>IF(O7&gt;Q7,1,IF(Q7&gt;O7,2,0))</f>
        <v>1</v>
      </c>
      <c r="X7" s="26"/>
      <c r="Z7" s="27"/>
      <c r="AF7" s="26"/>
      <c r="AH7" s="28"/>
    </row>
    <row r="8" spans="1:34" s="25" customFormat="1" ht="12.75">
      <c r="A8" s="1"/>
      <c r="C8" s="34" t="s">
        <v>8</v>
      </c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10</v>
      </c>
      <c r="P8" s="23" t="s">
        <v>4</v>
      </c>
      <c r="Q8" s="24">
        <v>12</v>
      </c>
      <c r="R8" s="5">
        <f>IF(O8&gt;Q8,1,IF(Q8&gt;O8,2,0))</f>
        <v>2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39">
        <v>0.5208333333333334</v>
      </c>
      <c r="L9" s="31"/>
      <c r="M9" s="31"/>
      <c r="N9" s="32"/>
      <c r="O9" s="33">
        <v>11</v>
      </c>
      <c r="P9" s="23" t="s">
        <v>4</v>
      </c>
      <c r="Q9" s="24">
        <v>9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11</v>
      </c>
      <c r="P10" s="23" t="s">
        <v>4</v>
      </c>
      <c r="Q10" s="24">
        <v>6</v>
      </c>
      <c r="R10" s="5">
        <f>IF(O10&gt;Q10,1,IF(Q10&gt;O10,2,0))</f>
        <v>1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9</v>
      </c>
      <c r="D11" s="21"/>
      <c r="E11" s="21"/>
      <c r="F11" s="21"/>
      <c r="G11" s="22">
        <v>7</v>
      </c>
      <c r="H11" s="23" t="s">
        <v>4</v>
      </c>
      <c r="I11" s="24">
        <v>11</v>
      </c>
      <c r="J11" s="5">
        <f>IF(G11&gt;I11,1,IF(I11&gt;G11,2,0))</f>
        <v>2</v>
      </c>
      <c r="K11" s="21" t="str">
        <f>IF(G16=3,C11,IF(I16=3,C15,""))</f>
        <v>Sabo, Manuel (153)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 t="s">
        <v>10</v>
      </c>
      <c r="D12" s="29"/>
      <c r="E12" s="29"/>
      <c r="F12" s="29"/>
      <c r="G12" s="22">
        <v>8</v>
      </c>
      <c r="H12" s="23" t="s">
        <v>4</v>
      </c>
      <c r="I12" s="24">
        <v>11</v>
      </c>
      <c r="J12" s="5">
        <f>IF(G12&gt;I12,1,IF(I12&gt;G12,2,0))</f>
        <v>2</v>
      </c>
      <c r="O12" s="35">
        <f>COUNTIF(R7:R11,1)</f>
        <v>3</v>
      </c>
      <c r="P12" s="36" t="s">
        <v>4</v>
      </c>
      <c r="Q12" s="37">
        <f>COUNTIF(R7:R11,2)</f>
        <v>1</v>
      </c>
      <c r="R12" s="5">
        <f>SUM(R7:R11)</f>
        <v>5</v>
      </c>
      <c r="X12" s="26"/>
      <c r="Z12" s="28"/>
      <c r="AF12" s="26"/>
      <c r="AH12" s="28"/>
    </row>
    <row r="13" spans="1:34" s="25" customFormat="1" ht="12.75">
      <c r="A13" s="1"/>
      <c r="C13" s="30">
        <v>0.4791666666666667</v>
      </c>
      <c r="D13" s="31"/>
      <c r="E13" s="31"/>
      <c r="F13" s="32"/>
      <c r="G13" s="33">
        <v>5</v>
      </c>
      <c r="H13" s="23" t="s">
        <v>4</v>
      </c>
      <c r="I13" s="24">
        <v>11</v>
      </c>
      <c r="J13" s="5">
        <f>IF(G13&gt;I13,1,IF(I13&gt;G13,2,0))</f>
        <v>2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/>
      <c r="H14" s="23" t="s">
        <v>4</v>
      </c>
      <c r="I14" s="24"/>
      <c r="J14" s="5">
        <f>IF(G14&gt;I14,1,IF(I14&gt;G14,2,0))</f>
        <v>0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11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Fischer, Dennis (193)</v>
      </c>
      <c r="T15" s="21"/>
      <c r="U15" s="21"/>
      <c r="V15" s="21"/>
      <c r="W15" s="33">
        <v>16</v>
      </c>
      <c r="X15" s="23" t="s">
        <v>4</v>
      </c>
      <c r="Y15" s="24">
        <v>18</v>
      </c>
      <c r="Z15" s="5">
        <f>IF(W15&gt;Y15,1,IF(Y15&gt;W15,2,0))</f>
        <v>2</v>
      </c>
      <c r="AF15" s="26"/>
      <c r="AH15" s="28"/>
    </row>
    <row r="16" spans="1:34" s="25" customFormat="1" ht="12.75">
      <c r="A16" s="1"/>
      <c r="C16" s="34" t="s">
        <v>12</v>
      </c>
      <c r="D16" s="34"/>
      <c r="E16" s="34"/>
      <c r="F16" s="34"/>
      <c r="G16" s="35">
        <f>COUNTIF(J11:J15,1)</f>
        <v>0</v>
      </c>
      <c r="H16" s="36" t="s">
        <v>4</v>
      </c>
      <c r="I16" s="37">
        <f>COUNTIF(J11:J15,2)</f>
        <v>3</v>
      </c>
      <c r="J16" s="5">
        <f>SUM(J11:J15)</f>
        <v>6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11</v>
      </c>
      <c r="X16" s="23" t="s">
        <v>4</v>
      </c>
      <c r="Y16" s="24">
        <v>6</v>
      </c>
      <c r="Z16" s="5">
        <f>IF(W16&gt;Y16,1,IF(Y16&gt;W16,2,0))</f>
        <v>1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0.5625</v>
      </c>
      <c r="T17" s="31"/>
      <c r="U17" s="31"/>
      <c r="V17" s="32"/>
      <c r="W17" s="33">
        <v>11</v>
      </c>
      <c r="X17" s="23" t="s">
        <v>4</v>
      </c>
      <c r="Y17" s="24">
        <v>8</v>
      </c>
      <c r="Z17" s="5">
        <f>IF(W17&gt;Y17,1,IF(Y17&gt;W17,2,0))</f>
        <v>1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11</v>
      </c>
      <c r="X18" s="23" t="s">
        <v>4</v>
      </c>
      <c r="Y18" s="24">
        <v>9</v>
      </c>
      <c r="Z18" s="5">
        <f>IF(W18&gt;Y18,1,IF(Y18&gt;W18,2,0))</f>
        <v>1</v>
      </c>
      <c r="AF18" s="26"/>
      <c r="AH18" s="28"/>
    </row>
    <row r="19" spans="1:34" s="25" customFormat="1" ht="12.75">
      <c r="A19" s="1">
        <v>5</v>
      </c>
      <c r="B19" s="20"/>
      <c r="C19" s="21" t="s">
        <v>13</v>
      </c>
      <c r="D19" s="21"/>
      <c r="E19" s="21"/>
      <c r="F19" s="21"/>
      <c r="G19" s="22">
        <v>11</v>
      </c>
      <c r="H19" s="23" t="s">
        <v>4</v>
      </c>
      <c r="I19" s="24">
        <v>6</v>
      </c>
      <c r="J19" s="5">
        <f>IF(G19&gt;I19,1,IF(I19&gt;G19,2,0))</f>
        <v>1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Weinhold, Christoph (111)</v>
      </c>
      <c r="T19" s="21"/>
      <c r="U19" s="21"/>
      <c r="V19" s="21"/>
      <c r="W19" s="33"/>
      <c r="X19" s="23" t="s">
        <v>4</v>
      </c>
      <c r="Y19" s="24"/>
      <c r="Z19" s="5">
        <f>IF(W19&gt;Y19,1,IF(Y19&gt;W19,2,0))</f>
        <v>0</v>
      </c>
      <c r="AF19" s="26"/>
      <c r="AH19" s="28"/>
    </row>
    <row r="20" spans="1:34" s="25" customFormat="1" ht="12.75">
      <c r="A20" s="1"/>
      <c r="C20" s="29" t="s">
        <v>8</v>
      </c>
      <c r="D20" s="29"/>
      <c r="E20" s="29"/>
      <c r="F20" s="29"/>
      <c r="G20" s="22">
        <v>11</v>
      </c>
      <c r="H20" s="23" t="s">
        <v>4</v>
      </c>
      <c r="I20" s="24">
        <v>6</v>
      </c>
      <c r="J20" s="5">
        <f>IF(G20&gt;I20,1,IF(I20&gt;G20,2,0))</f>
        <v>1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3</v>
      </c>
      <c r="X20" s="36" t="s">
        <v>4</v>
      </c>
      <c r="Y20" s="37">
        <f>COUNTIF(Z15:Z19,2)</f>
        <v>1</v>
      </c>
      <c r="Z20" s="28"/>
      <c r="AF20" s="26"/>
      <c r="AH20" s="28"/>
    </row>
    <row r="21" spans="1:34" s="25" customFormat="1" ht="12.75">
      <c r="A21" s="1"/>
      <c r="C21" s="30">
        <v>0.4791666666666667</v>
      </c>
      <c r="D21" s="31"/>
      <c r="E21" s="31"/>
      <c r="F21" s="32"/>
      <c r="G21" s="33">
        <v>11</v>
      </c>
      <c r="H21" s="23" t="s">
        <v>4</v>
      </c>
      <c r="I21" s="24">
        <v>5</v>
      </c>
      <c r="J21" s="5">
        <f>IF(G21&gt;I21,1,IF(I21&gt;G21,2,0))</f>
        <v>1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/>
      <c r="H22" s="23" t="s">
        <v>4</v>
      </c>
      <c r="I22" s="24"/>
      <c r="J22" s="5">
        <f>IF(G22&gt;I22,1,IF(I22&gt;G22,2,0))</f>
        <v>0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14</v>
      </c>
      <c r="D23" s="21"/>
      <c r="E23" s="21"/>
      <c r="F23" s="21"/>
      <c r="G23" s="33"/>
      <c r="H23" s="23" t="s">
        <v>4</v>
      </c>
      <c r="I23" s="24"/>
      <c r="J23" s="5">
        <f>IF(G23&gt;I23,1,IF(I23&gt;G23,2,0))</f>
        <v>0</v>
      </c>
      <c r="K23" s="21" t="str">
        <f>IF(G24=3,C19,IF(I24=3,C23,""))</f>
        <v>Weinhold, Christoph (111)</v>
      </c>
      <c r="L23" s="21"/>
      <c r="M23" s="21"/>
      <c r="N23" s="21"/>
      <c r="O23" s="33">
        <v>8</v>
      </c>
      <c r="P23" s="23" t="s">
        <v>4</v>
      </c>
      <c r="Q23" s="24">
        <v>11</v>
      </c>
      <c r="R23" s="5">
        <f>IF(O23&gt;Q23,1,IF(Q23&gt;O23,2,0))</f>
        <v>2</v>
      </c>
      <c r="X23" s="26"/>
      <c r="Z23" s="27"/>
      <c r="AF23" s="26"/>
      <c r="AH23" s="28"/>
    </row>
    <row r="24" spans="1:34" s="25" customFormat="1" ht="12.75">
      <c r="A24" s="1"/>
      <c r="C24" s="34" t="s">
        <v>15</v>
      </c>
      <c r="D24" s="34"/>
      <c r="E24" s="34"/>
      <c r="F24" s="34"/>
      <c r="G24" s="35">
        <f>COUNTIF(J19:J23,1)</f>
        <v>3</v>
      </c>
      <c r="H24" s="36" t="s">
        <v>4</v>
      </c>
      <c r="I24" s="37">
        <f>COUNTIF(J19:J23,2)</f>
        <v>0</v>
      </c>
      <c r="J24" s="5">
        <f>SUM(J19:J23)</f>
        <v>3</v>
      </c>
      <c r="K24" s="38"/>
      <c r="L24" s="31"/>
      <c r="M24" s="31"/>
      <c r="N24" s="32"/>
      <c r="O24" s="33">
        <v>11</v>
      </c>
      <c r="P24" s="23" t="s">
        <v>4</v>
      </c>
      <c r="Q24" s="24">
        <v>5</v>
      </c>
      <c r="R24" s="5">
        <f>IF(O24&gt;Q24,1,IF(Q24&gt;O24,2,0))</f>
        <v>1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39">
        <v>0.5208333333333334</v>
      </c>
      <c r="L25" s="31"/>
      <c r="M25" s="31"/>
      <c r="N25" s="32"/>
      <c r="O25" s="33">
        <v>11</v>
      </c>
      <c r="P25" s="23" t="s">
        <v>4</v>
      </c>
      <c r="Q25" s="24">
        <v>4</v>
      </c>
      <c r="R25" s="5">
        <f>IF(O25&gt;Q25,1,IF(Q25&gt;O25,2,0))</f>
        <v>1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>
        <v>11</v>
      </c>
      <c r="P26" s="23" t="s">
        <v>4</v>
      </c>
      <c r="Q26" s="24">
        <v>9</v>
      </c>
      <c r="R26" s="5">
        <f>IF(O26&gt;Q26,1,IF(Q26&gt;O26,2,0))</f>
        <v>1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16</v>
      </c>
      <c r="D27" s="21"/>
      <c r="E27" s="21"/>
      <c r="F27" s="21"/>
      <c r="G27" s="22">
        <v>7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Mader, Christoph (106)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 t="s">
        <v>5</v>
      </c>
      <c r="D28" s="29"/>
      <c r="E28" s="29"/>
      <c r="F28" s="29"/>
      <c r="G28" s="22">
        <v>6</v>
      </c>
      <c r="H28" s="23" t="s">
        <v>4</v>
      </c>
      <c r="I28" s="24">
        <v>11</v>
      </c>
      <c r="J28" s="5">
        <f>IF(G28&gt;I28,1,IF(I28&gt;G28,2,0))</f>
        <v>2</v>
      </c>
      <c r="O28" s="35">
        <f>COUNTIF(R23:R27,1)</f>
        <v>3</v>
      </c>
      <c r="P28" s="36" t="s">
        <v>4</v>
      </c>
      <c r="Q28" s="37">
        <f>COUNTIF(R23:R27,2)</f>
        <v>1</v>
      </c>
      <c r="R28" s="5">
        <f>SUM(R23:R27)</f>
        <v>5</v>
      </c>
      <c r="X28" s="26"/>
      <c r="Z28" s="27"/>
      <c r="AF28" s="26"/>
      <c r="AH28" s="28"/>
    </row>
    <row r="29" spans="1:34" s="25" customFormat="1" ht="12.75">
      <c r="A29" s="1"/>
      <c r="C29" s="30">
        <v>0.4791666666666667</v>
      </c>
      <c r="D29" s="31"/>
      <c r="E29" s="31"/>
      <c r="F29" s="32"/>
      <c r="G29" s="33">
        <v>12</v>
      </c>
      <c r="H29" s="23" t="s">
        <v>4</v>
      </c>
      <c r="I29" s="24">
        <v>14</v>
      </c>
      <c r="J29" s="5">
        <f>IF(G29&gt;I29,1,IF(I29&gt;G29,2,0))</f>
        <v>2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/>
      <c r="H30" s="23" t="s">
        <v>4</v>
      </c>
      <c r="I30" s="24"/>
      <c r="J30" s="5">
        <f>IF(G30&gt;I30,1,IF(I30&gt;G30,2,0))</f>
        <v>0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17</v>
      </c>
      <c r="D31" s="21"/>
      <c r="E31" s="21"/>
      <c r="F31" s="21"/>
      <c r="G31" s="33"/>
      <c r="H31" s="23" t="s">
        <v>4</v>
      </c>
      <c r="I31" s="24"/>
      <c r="J31" s="5">
        <f>IF(G31&gt;I31,1,IF(I31&gt;G31,2,0))</f>
        <v>0</v>
      </c>
      <c r="P31" s="26"/>
      <c r="R31" s="5"/>
      <c r="X31" s="26"/>
      <c r="Z31" s="27"/>
      <c r="AA31" s="21" t="str">
        <f>IF(W20=3,S15,IF(Y20=3,S19,""))</f>
        <v>Fischer, Dennis (193)</v>
      </c>
      <c r="AB31" s="21"/>
      <c r="AC31" s="21"/>
      <c r="AD31" s="21"/>
      <c r="AE31" s="33">
        <v>12</v>
      </c>
      <c r="AF31" s="23" t="s">
        <v>4</v>
      </c>
      <c r="AG31" s="24">
        <v>10</v>
      </c>
      <c r="AH31" s="5">
        <f>IF(AE31&gt;AG31,1,IF(AG31&gt;AE31,2,0))</f>
        <v>1</v>
      </c>
    </row>
    <row r="32" spans="1:34" s="25" customFormat="1" ht="12.75">
      <c r="A32" s="1"/>
      <c r="C32" s="34" t="s">
        <v>8</v>
      </c>
      <c r="D32" s="34"/>
      <c r="E32" s="34"/>
      <c r="F32" s="34"/>
      <c r="G32" s="35">
        <f>COUNTIF(J27:J31,1)</f>
        <v>0</v>
      </c>
      <c r="H32" s="36" t="s">
        <v>4</v>
      </c>
      <c r="I32" s="37">
        <f>COUNTIF(J27:J31,2)</f>
        <v>3</v>
      </c>
      <c r="J32" s="5">
        <f>SUM(J27:J31)</f>
        <v>6</v>
      </c>
      <c r="P32" s="26"/>
      <c r="R32" s="5"/>
      <c r="X32" s="26"/>
      <c r="Z32" s="27"/>
      <c r="AA32" s="38"/>
      <c r="AB32" s="31"/>
      <c r="AC32" s="31"/>
      <c r="AD32" s="32"/>
      <c r="AE32" s="33">
        <v>11</v>
      </c>
      <c r="AF32" s="23" t="s">
        <v>4</v>
      </c>
      <c r="AG32" s="24">
        <v>13</v>
      </c>
      <c r="AH32" s="5">
        <f>IF(AE32&gt;AG32,1,IF(AG32&gt;AE32,2,0))</f>
        <v>2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0.6354166666666666</v>
      </c>
      <c r="AB33" s="31"/>
      <c r="AC33" s="31"/>
      <c r="AD33" s="32"/>
      <c r="AE33" s="33">
        <v>11</v>
      </c>
      <c r="AF33" s="23" t="s">
        <v>4</v>
      </c>
      <c r="AG33" s="24">
        <v>9</v>
      </c>
      <c r="AH33" s="5">
        <f>IF(AE33&gt;AG33,1,IF(AG33&gt;AE33,2,0))</f>
        <v>1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>
        <v>16</v>
      </c>
      <c r="AF34" s="23" t="s">
        <v>4</v>
      </c>
      <c r="AG34" s="24">
        <v>14</v>
      </c>
      <c r="AH34" s="5">
        <f>IF(AE34&gt;AG34,1,IF(AG34&gt;AE34,2,0))</f>
        <v>1</v>
      </c>
    </row>
    <row r="35" spans="1:34" s="25" customFormat="1" ht="12.75">
      <c r="A35" s="1">
        <v>9</v>
      </c>
      <c r="B35" s="20"/>
      <c r="C35" s="21" t="s">
        <v>18</v>
      </c>
      <c r="D35" s="21"/>
      <c r="E35" s="21"/>
      <c r="F35" s="21"/>
      <c r="G35" s="22">
        <v>4</v>
      </c>
      <c r="H35" s="23" t="s">
        <v>4</v>
      </c>
      <c r="I35" s="24">
        <v>11</v>
      </c>
      <c r="J35" s="5">
        <f>IF(G35&gt;I35,1,IF(I35&gt;G35,2,0))</f>
        <v>2</v>
      </c>
      <c r="P35" s="26"/>
      <c r="R35" s="5"/>
      <c r="X35" s="26"/>
      <c r="Z35" s="27"/>
      <c r="AA35" s="21" t="str">
        <f>IF(W52=3,S47,IF(Y52=3,S51,""))</f>
        <v>Schneider, Tobias (128)</v>
      </c>
      <c r="AB35" s="21"/>
      <c r="AC35" s="21"/>
      <c r="AD35" s="21"/>
      <c r="AE35" s="33"/>
      <c r="AF35" s="23" t="s">
        <v>4</v>
      </c>
      <c r="AG35" s="24"/>
      <c r="AH35" s="5">
        <f>IF(AE35&gt;AG35,1,IF(AG35&gt;AE35,2,0))</f>
        <v>0</v>
      </c>
    </row>
    <row r="36" spans="1:34" s="25" customFormat="1" ht="12.75">
      <c r="A36" s="1"/>
      <c r="C36" s="29" t="s">
        <v>15</v>
      </c>
      <c r="D36" s="29"/>
      <c r="E36" s="29"/>
      <c r="F36" s="29"/>
      <c r="G36" s="22">
        <v>11</v>
      </c>
      <c r="H36" s="23" t="s">
        <v>4</v>
      </c>
      <c r="I36" s="24">
        <v>4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3</v>
      </c>
      <c r="AF36" s="36" t="s">
        <v>4</v>
      </c>
      <c r="AG36" s="37">
        <f>COUNTIF(AH31:AH35,2)</f>
        <v>1</v>
      </c>
      <c r="AH36" s="28"/>
    </row>
    <row r="37" spans="1:34" s="25" customFormat="1" ht="12.75">
      <c r="A37" s="1"/>
      <c r="C37" s="30">
        <v>0.4791666666666667</v>
      </c>
      <c r="D37" s="31"/>
      <c r="E37" s="31"/>
      <c r="F37" s="32"/>
      <c r="G37" s="33">
        <v>11</v>
      </c>
      <c r="H37" s="23" t="s">
        <v>4</v>
      </c>
      <c r="I37" s="24">
        <v>5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>
        <v>12</v>
      </c>
      <c r="H38" s="23" t="s">
        <v>4</v>
      </c>
      <c r="I38" s="24">
        <v>10</v>
      </c>
      <c r="J38" s="5">
        <f>IF(G38&gt;I38,1,IF(I38&gt;G38,2,0))</f>
        <v>1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19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Schneider, Tobias (128)</v>
      </c>
      <c r="L39" s="21"/>
      <c r="M39" s="21"/>
      <c r="N39" s="21"/>
      <c r="O39" s="33">
        <v>8</v>
      </c>
      <c r="P39" s="23" t="s">
        <v>4</v>
      </c>
      <c r="Q39" s="24">
        <v>11</v>
      </c>
      <c r="R39" s="5">
        <f>IF(O39&gt;Q39,1,IF(Q39&gt;O39,2,0))</f>
        <v>2</v>
      </c>
      <c r="X39" s="26"/>
      <c r="Z39" s="27"/>
      <c r="AF39" s="26"/>
      <c r="AH39" s="28"/>
    </row>
    <row r="40" spans="1:34" s="25" customFormat="1" ht="12.75">
      <c r="A40" s="1"/>
      <c r="C40" s="34" t="s">
        <v>5</v>
      </c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1</v>
      </c>
      <c r="J40" s="5">
        <f>SUM(J35:J39)</f>
        <v>5</v>
      </c>
      <c r="K40" s="38"/>
      <c r="L40" s="31"/>
      <c r="M40" s="31"/>
      <c r="N40" s="32"/>
      <c r="O40" s="33">
        <v>12</v>
      </c>
      <c r="P40" s="23" t="s">
        <v>4</v>
      </c>
      <c r="Q40" s="24">
        <v>10</v>
      </c>
      <c r="R40" s="5">
        <f>IF(O40&gt;Q40,1,IF(Q40&gt;O40,2,0))</f>
        <v>1</v>
      </c>
      <c r="X40" s="26"/>
      <c r="Z40" s="27"/>
      <c r="AF40" s="26"/>
      <c r="AH40" s="28"/>
    </row>
    <row r="41" spans="1:34" s="25" customFormat="1" ht="12.75">
      <c r="A41" s="1"/>
      <c r="G41" s="2"/>
      <c r="H41" s="3"/>
      <c r="I41" s="4"/>
      <c r="J41" s="5"/>
      <c r="K41" s="39">
        <v>0.5208333333333334</v>
      </c>
      <c r="L41" s="31"/>
      <c r="M41" s="31"/>
      <c r="N41" s="32"/>
      <c r="O41" s="33">
        <v>11</v>
      </c>
      <c r="P41" s="23" t="s">
        <v>4</v>
      </c>
      <c r="Q41" s="24">
        <v>8</v>
      </c>
      <c r="R41" s="5">
        <f>IF(O41&gt;Q41,1,IF(Q41&gt;O41,2,0))</f>
        <v>1</v>
      </c>
      <c r="X41" s="26"/>
      <c r="Z41" s="27"/>
      <c r="AA41" s="25" t="s">
        <v>20</v>
      </c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>
        <v>11</v>
      </c>
      <c r="P42" s="23" t="s">
        <v>4</v>
      </c>
      <c r="Q42" s="24">
        <v>7</v>
      </c>
      <c r="R42" s="5">
        <f>IF(O42&gt;Q42,1,IF(Q42&gt;O42,2,0))</f>
        <v>1</v>
      </c>
      <c r="X42" s="26"/>
      <c r="Z42" s="27"/>
      <c r="AF42" s="26"/>
      <c r="AH42" s="28"/>
    </row>
    <row r="43" spans="1:34" s="25" customFormat="1" ht="12.75">
      <c r="A43" s="1">
        <v>11</v>
      </c>
      <c r="B43" s="20"/>
      <c r="C43" s="21" t="s">
        <v>21</v>
      </c>
      <c r="D43" s="21"/>
      <c r="E43" s="21"/>
      <c r="F43" s="21"/>
      <c r="G43" s="22">
        <v>11</v>
      </c>
      <c r="H43" s="23" t="s">
        <v>4</v>
      </c>
      <c r="I43" s="24">
        <v>8</v>
      </c>
      <c r="J43" s="5">
        <f>IF(G43&gt;I43,1,IF(I43&gt;G43,2,0))</f>
        <v>1</v>
      </c>
      <c r="K43" s="21" t="str">
        <f>IF(G48=3,C43,IF(I48=3,C47,""))</f>
        <v>Marth, Marius (158)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A43" s="42" t="str">
        <f>IF(AE36=3,AA31,IF(AG36=3,AA35,""))</f>
        <v>Fischer, Dennis (193)</v>
      </c>
      <c r="AB43" s="42"/>
      <c r="AC43" s="42"/>
      <c r="AD43" s="42"/>
      <c r="AF43" s="26"/>
      <c r="AH43" s="28"/>
    </row>
    <row r="44" spans="1:34" s="25" customFormat="1" ht="12.75">
      <c r="A44" s="1"/>
      <c r="C44" s="29" t="s">
        <v>22</v>
      </c>
      <c r="D44" s="29"/>
      <c r="E44" s="29"/>
      <c r="F44" s="29"/>
      <c r="G44" s="22">
        <v>12</v>
      </c>
      <c r="H44" s="23" t="s">
        <v>4</v>
      </c>
      <c r="I44" s="24">
        <v>10</v>
      </c>
      <c r="J44" s="5">
        <f>IF(G44&gt;I44,1,IF(I44&gt;G44,2,0))</f>
        <v>1</v>
      </c>
      <c r="O44" s="35">
        <f>COUNTIF(R39:R43,1)</f>
        <v>3</v>
      </c>
      <c r="P44" s="36" t="s">
        <v>4</v>
      </c>
      <c r="Q44" s="37">
        <f>COUNTIF(R39:R43,2)</f>
        <v>1</v>
      </c>
      <c r="R44" s="5">
        <f>SUM(R39:R43)</f>
        <v>5</v>
      </c>
      <c r="X44" s="26"/>
      <c r="Z44" s="27"/>
      <c r="AF44" s="26"/>
      <c r="AH44" s="28"/>
    </row>
    <row r="45" spans="1:34" s="25" customFormat="1" ht="12.75">
      <c r="A45" s="1"/>
      <c r="C45" s="30">
        <v>0.4791666666666667</v>
      </c>
      <c r="D45" s="31"/>
      <c r="E45" s="31"/>
      <c r="F45" s="32"/>
      <c r="G45" s="33">
        <v>14</v>
      </c>
      <c r="H45" s="23" t="s">
        <v>4</v>
      </c>
      <c r="I45" s="24">
        <v>12</v>
      </c>
      <c r="J45" s="5">
        <f>IF(G45&gt;I45,1,IF(I45&gt;G45,2,0))</f>
        <v>1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/>
      <c r="H46" s="23" t="s">
        <v>4</v>
      </c>
      <c r="I46" s="24"/>
      <c r="J46" s="5">
        <f>IF(G46&gt;I46,1,IF(I46&gt;G46,2,0))</f>
        <v>0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23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Schneider, Tobias (128)</v>
      </c>
      <c r="T47" s="21"/>
      <c r="U47" s="21"/>
      <c r="V47" s="21"/>
      <c r="W47" s="33">
        <v>11</v>
      </c>
      <c r="X47" s="23" t="s">
        <v>4</v>
      </c>
      <c r="Y47" s="24">
        <v>9</v>
      </c>
      <c r="Z47" s="5">
        <f>IF(W47&gt;Y47,1,IF(Y47&gt;W47,2,0))</f>
        <v>1</v>
      </c>
      <c r="AF47" s="26"/>
      <c r="AH47" s="28"/>
    </row>
    <row r="48" spans="1:34" s="25" customFormat="1" ht="12.75">
      <c r="A48" s="1"/>
      <c r="C48" s="34" t="s">
        <v>5</v>
      </c>
      <c r="D48" s="34"/>
      <c r="E48" s="34"/>
      <c r="F48" s="34"/>
      <c r="G48" s="35">
        <f>COUNTIF(J43:J47,1)</f>
        <v>3</v>
      </c>
      <c r="H48" s="36" t="s">
        <v>4</v>
      </c>
      <c r="I48" s="37">
        <f>COUNTIF(J43:J47,2)</f>
        <v>0</v>
      </c>
      <c r="J48" s="5">
        <f>SUM(J43:J47)</f>
        <v>3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11</v>
      </c>
      <c r="X48" s="23" t="s">
        <v>4</v>
      </c>
      <c r="Y48" s="24">
        <v>5</v>
      </c>
      <c r="Z48" s="5">
        <f>IF(W48&gt;Y48,1,IF(Y48&gt;W48,2,0))</f>
        <v>1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0.5625</v>
      </c>
      <c r="T49" s="31"/>
      <c r="U49" s="31"/>
      <c r="V49" s="32"/>
      <c r="W49" s="33">
        <v>8</v>
      </c>
      <c r="X49" s="23" t="s">
        <v>4</v>
      </c>
      <c r="Y49" s="24">
        <v>11</v>
      </c>
      <c r="Z49" s="5">
        <f>IF(W49&gt;Y49,1,IF(Y49&gt;W49,2,0))</f>
        <v>2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11</v>
      </c>
      <c r="X50" s="23" t="s">
        <v>4</v>
      </c>
      <c r="Y50" s="24">
        <v>6</v>
      </c>
      <c r="Z50" s="5">
        <f>IF(W50&gt;Y50,1,IF(Y50&gt;W50,2,0))</f>
        <v>1</v>
      </c>
      <c r="AF50" s="26"/>
      <c r="AH50" s="28"/>
    </row>
    <row r="51" spans="1:34" s="25" customFormat="1" ht="12.75">
      <c r="A51" s="1">
        <v>13</v>
      </c>
      <c r="B51" s="20"/>
      <c r="C51" s="21" t="s">
        <v>24</v>
      </c>
      <c r="D51" s="21"/>
      <c r="E51" s="21"/>
      <c r="F51" s="21"/>
      <c r="G51" s="22">
        <v>9</v>
      </c>
      <c r="H51" s="23" t="s">
        <v>4</v>
      </c>
      <c r="I51" s="24">
        <v>11</v>
      </c>
      <c r="J51" s="5">
        <f>IF(G51&gt;I51,1,IF(I51&gt;G51,2,0))</f>
        <v>2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Ipekdag, Deniz Bilal (125)</v>
      </c>
      <c r="T51" s="21"/>
      <c r="U51" s="21"/>
      <c r="V51" s="21"/>
      <c r="W51" s="33"/>
      <c r="X51" s="23" t="s">
        <v>4</v>
      </c>
      <c r="Y51" s="24"/>
      <c r="Z51" s="5">
        <f>IF(W51&gt;Y51,1,IF(Y51&gt;W51,2,0))</f>
        <v>0</v>
      </c>
      <c r="AF51" s="26"/>
      <c r="AH51" s="28"/>
    </row>
    <row r="52" spans="1:34" s="25" customFormat="1" ht="12.75">
      <c r="A52" s="1"/>
      <c r="C52" s="29" t="s">
        <v>12</v>
      </c>
      <c r="D52" s="29"/>
      <c r="E52" s="29"/>
      <c r="F52" s="29"/>
      <c r="G52" s="22">
        <v>11</v>
      </c>
      <c r="H52" s="23" t="s">
        <v>4</v>
      </c>
      <c r="I52" s="24">
        <v>7</v>
      </c>
      <c r="J52" s="5">
        <f>IF(G52&gt;I52,1,IF(I52&gt;G52,2,0))</f>
        <v>1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3</v>
      </c>
      <c r="X52" s="36" t="s">
        <v>4</v>
      </c>
      <c r="Y52" s="37">
        <f>COUNTIF(Z47:Z51,2)</f>
        <v>1</v>
      </c>
      <c r="Z52" s="27"/>
      <c r="AF52" s="26"/>
      <c r="AH52" s="28"/>
    </row>
    <row r="53" spans="1:34" s="25" customFormat="1" ht="12.75">
      <c r="A53" s="1"/>
      <c r="C53" s="30">
        <v>0.4791666666666667</v>
      </c>
      <c r="D53" s="31"/>
      <c r="E53" s="31"/>
      <c r="F53" s="32"/>
      <c r="G53" s="33">
        <v>11</v>
      </c>
      <c r="H53" s="23" t="s">
        <v>4</v>
      </c>
      <c r="I53" s="24">
        <v>8</v>
      </c>
      <c r="J53" s="5">
        <f>IF(G53&gt;I53,1,IF(I53&gt;G53,2,0))</f>
        <v>1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>
        <v>11</v>
      </c>
      <c r="H54" s="23" t="s">
        <v>4</v>
      </c>
      <c r="I54" s="24">
        <v>6</v>
      </c>
      <c r="J54" s="5">
        <f>IF(G54&gt;I54,1,IF(I54&gt;G54,2,0))</f>
        <v>1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25</v>
      </c>
      <c r="D55" s="21"/>
      <c r="E55" s="21"/>
      <c r="F55" s="21"/>
      <c r="G55" s="33"/>
      <c r="H55" s="23" t="s">
        <v>4</v>
      </c>
      <c r="I55" s="24"/>
      <c r="J55" s="5">
        <f>IF(G55&gt;I55,1,IF(I55&gt;G55,2,0))</f>
        <v>0</v>
      </c>
      <c r="K55" s="21" t="str">
        <f>IF(G56=3,C51,IF(I56=3,C55,""))</f>
        <v>Frey, Fabian (145)</v>
      </c>
      <c r="L55" s="21"/>
      <c r="M55" s="21"/>
      <c r="N55" s="21"/>
      <c r="O55" s="33">
        <v>5</v>
      </c>
      <c r="P55" s="23" t="s">
        <v>4</v>
      </c>
      <c r="Q55" s="24">
        <v>11</v>
      </c>
      <c r="R55" s="5">
        <f>IF(O55&gt;Q55,1,IF(Q55&gt;O55,2,0))</f>
        <v>2</v>
      </c>
      <c r="X55" s="26"/>
      <c r="Z55" s="27"/>
      <c r="AF55" s="26"/>
      <c r="AH55" s="28"/>
    </row>
    <row r="56" spans="1:34" s="25" customFormat="1" ht="12.75">
      <c r="A56" s="1"/>
      <c r="C56" s="34" t="s">
        <v>5</v>
      </c>
      <c r="D56" s="34"/>
      <c r="E56" s="34"/>
      <c r="F56" s="34"/>
      <c r="G56" s="35">
        <f>COUNTIF(J51:J55,1)</f>
        <v>3</v>
      </c>
      <c r="H56" s="36" t="s">
        <v>4</v>
      </c>
      <c r="I56" s="37">
        <f>COUNTIF(J51:J55,2)</f>
        <v>1</v>
      </c>
      <c r="J56" s="5">
        <f>SUM(J51:J55)</f>
        <v>5</v>
      </c>
      <c r="K56" s="38"/>
      <c r="L56" s="31"/>
      <c r="M56" s="31"/>
      <c r="N56" s="32"/>
      <c r="O56" s="33">
        <v>11</v>
      </c>
      <c r="P56" s="23" t="s">
        <v>4</v>
      </c>
      <c r="Q56" s="24">
        <v>8</v>
      </c>
      <c r="R56" s="5">
        <f>IF(O56&gt;Q56,1,IF(Q56&gt;O56,2,0))</f>
        <v>1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39">
        <v>0.5208333333333334</v>
      </c>
      <c r="L57" s="31"/>
      <c r="M57" s="31"/>
      <c r="N57" s="32"/>
      <c r="O57" s="33">
        <v>10</v>
      </c>
      <c r="P57" s="23" t="s">
        <v>4</v>
      </c>
      <c r="Q57" s="24">
        <v>12</v>
      </c>
      <c r="R57" s="5">
        <f>IF(O57&gt;Q57,1,IF(Q57&gt;O57,2,0))</f>
        <v>2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11</v>
      </c>
      <c r="P58" s="23" t="s">
        <v>4</v>
      </c>
      <c r="Q58" s="24">
        <v>4</v>
      </c>
      <c r="R58" s="5">
        <f>IF(O58&gt;Q58,1,IF(Q58&gt;O58,2,0))</f>
        <v>1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26</v>
      </c>
      <c r="D59" s="21"/>
      <c r="E59" s="21"/>
      <c r="F59" s="21"/>
      <c r="G59" s="22">
        <v>11</v>
      </c>
      <c r="H59" s="23" t="s">
        <v>4</v>
      </c>
      <c r="I59" s="24">
        <v>7</v>
      </c>
      <c r="J59" s="5">
        <f>IF(G59&gt;I59,1,IF(I59&gt;G59,2,0))</f>
        <v>1</v>
      </c>
      <c r="K59" s="21" t="str">
        <f>IF(G64=3,C59,IF(I64=3,C63,""))</f>
        <v>Ipekdag, Deniz Bilal (125)</v>
      </c>
      <c r="L59" s="21"/>
      <c r="M59" s="21"/>
      <c r="N59" s="21"/>
      <c r="O59" s="33">
        <v>14</v>
      </c>
      <c r="P59" s="23" t="s">
        <v>4</v>
      </c>
      <c r="Q59" s="24">
        <v>16</v>
      </c>
      <c r="R59" s="5">
        <f>IF(O59&gt;Q59,1,IF(Q59&gt;O59,2,0))</f>
        <v>2</v>
      </c>
      <c r="X59" s="26"/>
      <c r="Z59" s="27"/>
      <c r="AF59" s="26"/>
      <c r="AH59" s="28"/>
    </row>
    <row r="60" spans="1:34" s="25" customFormat="1" ht="12.75">
      <c r="A60" s="1"/>
      <c r="C60" s="29" t="s">
        <v>15</v>
      </c>
      <c r="D60" s="29"/>
      <c r="E60" s="29"/>
      <c r="F60" s="29"/>
      <c r="G60" s="22">
        <v>11</v>
      </c>
      <c r="H60" s="23" t="s">
        <v>4</v>
      </c>
      <c r="I60" s="24">
        <v>9</v>
      </c>
      <c r="J60" s="5">
        <f>IF(G60&gt;I60,1,IF(I60&gt;G60,2,0))</f>
        <v>1</v>
      </c>
      <c r="O60" s="35">
        <f>COUNTIF(R55:R59,1)</f>
        <v>2</v>
      </c>
      <c r="P60" s="36" t="s">
        <v>4</v>
      </c>
      <c r="Q60" s="37">
        <f>COUNTIF(R55:R59,2)</f>
        <v>3</v>
      </c>
      <c r="R60" s="5">
        <f>SUM(R55:R59)</f>
        <v>8</v>
      </c>
      <c r="X60" s="26"/>
      <c r="Z60" s="27"/>
      <c r="AF60" s="26"/>
      <c r="AH60" s="28"/>
    </row>
    <row r="61" spans="1:34" s="25" customFormat="1" ht="12.75">
      <c r="A61" s="1"/>
      <c r="C61" s="30">
        <v>0.4791666666666667</v>
      </c>
      <c r="D61" s="31"/>
      <c r="E61" s="31"/>
      <c r="F61" s="32"/>
      <c r="G61" s="33">
        <v>9</v>
      </c>
      <c r="H61" s="23" t="s">
        <v>4</v>
      </c>
      <c r="I61" s="24">
        <v>11</v>
      </c>
      <c r="J61" s="5">
        <f>IF(G61&gt;I61,1,IF(I61&gt;G61,2,0))</f>
        <v>2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>
        <v>11</v>
      </c>
      <c r="H62" s="23" t="s">
        <v>4</v>
      </c>
      <c r="I62" s="24">
        <v>9</v>
      </c>
      <c r="J62" s="5">
        <f>IF(G62&gt;I62,1,IF(I62&gt;G62,2,0))</f>
        <v>1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27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 t="s">
        <v>8</v>
      </c>
      <c r="D64" s="34"/>
      <c r="E64" s="34"/>
      <c r="F64" s="34"/>
      <c r="G64" s="35">
        <f>COUNTIF(J59:J63,1)</f>
        <v>3</v>
      </c>
      <c r="H64" s="36" t="s">
        <v>4</v>
      </c>
      <c r="I64" s="37">
        <f>COUNTIF(J59:J63,2)</f>
        <v>1</v>
      </c>
      <c r="J64" s="5">
        <f>SUM(J59:J63)</f>
        <v>5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C43:F43"/>
    <mergeCell ref="K43:N43"/>
    <mergeCell ref="AA43:AD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'HERREN A EINZEL'!G8=3</formula>
    </cfRule>
    <cfRule type="expression" priority="2" dxfId="1" stopIfTrue="1">
      <formula>'HERREN A EINZEL'!I8=3</formula>
    </cfRule>
  </conditionalFormatting>
  <conditionalFormatting sqref="C7:F7 C15:F15 C23:F23 C31:F31 C39:F39 C47:F47 C55:F55 C63:F63">
    <cfRule type="expression" priority="3" dxfId="1" stopIfTrue="1">
      <formula>'HERREN A EINZEL'!G8=3</formula>
    </cfRule>
    <cfRule type="expression" priority="4" dxfId="2" stopIfTrue="1">
      <formula>'HERREN A EINZEL'!I8=3</formula>
    </cfRule>
  </conditionalFormatting>
  <conditionalFormatting sqref="K11:N11">
    <cfRule type="expression" priority="5" dxfId="1" stopIfTrue="1">
      <formula>'HERREN A EINZEL'!O12=3</formula>
    </cfRule>
    <cfRule type="expression" priority="6" dxfId="0" stopIfTrue="1">
      <formula>'HERREN A EINZEL'!Q16=3</formula>
    </cfRule>
  </conditionalFormatting>
  <conditionalFormatting sqref="K27:N27 K43:N43 K59:N59 S19:V19 S51 AA35:AD35">
    <cfRule type="expression" priority="7" dxfId="1" stopIfTrue="1">
      <formula>'HERREN A EINZEL'!O20=3</formula>
    </cfRule>
    <cfRule type="expression" priority="8" dxfId="0" stopIfTrue="1">
      <formula>'HERREN A EINZEL'!Q20=3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166</v>
      </c>
      <c r="D3" s="21"/>
      <c r="E3" s="21"/>
      <c r="F3" s="21"/>
      <c r="G3" s="22">
        <v>11</v>
      </c>
      <c r="H3" s="23" t="s">
        <v>4</v>
      </c>
      <c r="I3" s="24">
        <v>0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/>
      <c r="D4" s="29"/>
      <c r="E4" s="29"/>
      <c r="F4" s="29"/>
      <c r="G4" s="22">
        <v>11</v>
      </c>
      <c r="H4" s="23" t="s">
        <v>4</v>
      </c>
      <c r="I4" s="24">
        <v>0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167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0.6875</v>
      </c>
      <c r="D5" s="31"/>
      <c r="E5" s="31"/>
      <c r="F5" s="32"/>
      <c r="G5" s="33">
        <v>11</v>
      </c>
      <c r="H5" s="23" t="s">
        <v>4</v>
      </c>
      <c r="I5" s="24">
        <v>0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70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Hänel / Klipsch (WTTV)</v>
      </c>
      <c r="L7" s="21"/>
      <c r="M7" s="21"/>
      <c r="N7" s="21"/>
      <c r="O7" s="33">
        <v>6</v>
      </c>
      <c r="P7" s="23" t="s">
        <v>4</v>
      </c>
      <c r="Q7" s="24">
        <v>11</v>
      </c>
      <c r="R7" s="5">
        <f>IF(O7&gt;Q7,1,IF(Q7&gt;O7,2,0))</f>
        <v>2</v>
      </c>
      <c r="X7" s="26"/>
      <c r="Z7" s="27"/>
      <c r="AF7" s="26"/>
      <c r="AH7" s="28"/>
    </row>
    <row r="8" spans="1:34" s="25" customFormat="1" ht="12.75">
      <c r="A8" s="1"/>
      <c r="C8" s="34"/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11</v>
      </c>
      <c r="P8" s="23" t="s">
        <v>4</v>
      </c>
      <c r="Q8" s="24">
        <v>7</v>
      </c>
      <c r="R8" s="5">
        <f>IF(O8&gt;Q8,1,IF(Q8&gt;O8,2,0))</f>
        <v>1</v>
      </c>
      <c r="X8" s="26"/>
      <c r="Z8" s="27"/>
      <c r="AF8" s="26"/>
      <c r="AH8" s="28"/>
    </row>
    <row r="9" spans="1:34" s="25" customFormat="1" ht="12.75">
      <c r="A9" s="1"/>
      <c r="C9" s="44"/>
      <c r="G9" s="2"/>
      <c r="H9" s="3"/>
      <c r="I9" s="4"/>
      <c r="J9" s="5"/>
      <c r="K9" s="39">
        <v>0.75</v>
      </c>
      <c r="L9" s="31"/>
      <c r="M9" s="31"/>
      <c r="N9" s="32"/>
      <c r="O9" s="33">
        <v>11</v>
      </c>
      <c r="P9" s="23" t="s">
        <v>4</v>
      </c>
      <c r="Q9" s="24">
        <v>7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C10" s="45"/>
      <c r="G10" s="2"/>
      <c r="H10" s="3"/>
      <c r="I10" s="4"/>
      <c r="J10" s="5"/>
      <c r="K10" s="38"/>
      <c r="L10" s="31"/>
      <c r="M10" s="31"/>
      <c r="N10" s="32"/>
      <c r="O10" s="33">
        <v>11</v>
      </c>
      <c r="P10" s="23" t="s">
        <v>4</v>
      </c>
      <c r="Q10" s="24">
        <v>2</v>
      </c>
      <c r="R10" s="5">
        <f>IF(O10&gt;Q10,1,IF(Q10&gt;O10,2,0))</f>
        <v>1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168</v>
      </c>
      <c r="D11" s="21"/>
      <c r="E11" s="21"/>
      <c r="F11" s="21"/>
      <c r="G11" s="22">
        <v>11</v>
      </c>
      <c r="H11" s="23" t="s">
        <v>4</v>
      </c>
      <c r="I11" s="24">
        <v>5</v>
      </c>
      <c r="J11" s="5">
        <f>IF(G11&gt;I11,1,IF(I11&gt;G11,2,0))</f>
        <v>1</v>
      </c>
      <c r="K11" s="21" t="str">
        <f>IF(G16=3,C11,IF(I16=3,C15,""))</f>
        <v>Moch / Pawelzik (TTBW)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/>
      <c r="D12" s="29"/>
      <c r="E12" s="29"/>
      <c r="F12" s="29"/>
      <c r="G12" s="22">
        <v>9</v>
      </c>
      <c r="H12" s="23" t="s">
        <v>4</v>
      </c>
      <c r="I12" s="24">
        <v>11</v>
      </c>
      <c r="J12" s="5">
        <f>IF(G12&gt;I12,1,IF(I12&gt;G12,2,0))</f>
        <v>2</v>
      </c>
      <c r="O12" s="35">
        <f>COUNTIF(R7:R11,1)</f>
        <v>3</v>
      </c>
      <c r="P12" s="36" t="s">
        <v>4</v>
      </c>
      <c r="Q12" s="37">
        <f>COUNTIF(R7:R11,2)</f>
        <v>1</v>
      </c>
      <c r="R12" s="5">
        <f>SUM(R7:R11)</f>
        <v>5</v>
      </c>
      <c r="X12" s="26"/>
      <c r="Z12" s="28"/>
      <c r="AF12" s="26"/>
      <c r="AH12" s="28"/>
    </row>
    <row r="13" spans="1:34" s="25" customFormat="1" ht="12.75">
      <c r="A13" s="1"/>
      <c r="C13" s="30">
        <v>0.6875</v>
      </c>
      <c r="D13" s="31"/>
      <c r="E13" s="31"/>
      <c r="F13" s="32"/>
      <c r="G13" s="33">
        <v>11</v>
      </c>
      <c r="H13" s="23" t="s">
        <v>4</v>
      </c>
      <c r="I13" s="24">
        <v>2</v>
      </c>
      <c r="J13" s="5">
        <f>IF(G13&gt;I13,1,IF(I13&gt;G13,2,0))</f>
        <v>1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>
        <v>11</v>
      </c>
      <c r="H14" s="23" t="s">
        <v>4</v>
      </c>
      <c r="I14" s="24">
        <v>9</v>
      </c>
      <c r="J14" s="5">
        <f>IF(G14&gt;I14,1,IF(I14&gt;G14,2,0))</f>
        <v>1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169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Hänel / Klipsch (WTTV)</v>
      </c>
      <c r="T15" s="21"/>
      <c r="U15" s="21"/>
      <c r="V15" s="21"/>
      <c r="W15" s="33">
        <v>11</v>
      </c>
      <c r="X15" s="23" t="s">
        <v>4</v>
      </c>
      <c r="Y15" s="24">
        <v>8</v>
      </c>
      <c r="Z15" s="5">
        <f>IF(W15&gt;Y15,1,IF(Y15&gt;W15,2,0))</f>
        <v>1</v>
      </c>
      <c r="AF15" s="26"/>
      <c r="AH15" s="28"/>
    </row>
    <row r="16" spans="1:34" s="25" customFormat="1" ht="12.75">
      <c r="A16" s="1"/>
      <c r="C16" s="34"/>
      <c r="D16" s="34"/>
      <c r="E16" s="34"/>
      <c r="F16" s="34"/>
      <c r="G16" s="35">
        <f>COUNTIF(J11:J15,1)</f>
        <v>3</v>
      </c>
      <c r="H16" s="36" t="s">
        <v>4</v>
      </c>
      <c r="I16" s="37">
        <f>COUNTIF(J11:J15,2)</f>
        <v>1</v>
      </c>
      <c r="J16" s="5">
        <f>SUM(J11:J15)</f>
        <v>5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3</v>
      </c>
      <c r="X16" s="23" t="s">
        <v>4</v>
      </c>
      <c r="Y16" s="24">
        <v>11</v>
      </c>
      <c r="Z16" s="5">
        <f>IF(W16&gt;Y16,1,IF(Y16&gt;W16,2,0))</f>
        <v>2</v>
      </c>
      <c r="AF16" s="26"/>
      <c r="AH16" s="28"/>
    </row>
    <row r="17" spans="1:34" s="25" customFormat="1" ht="12.75">
      <c r="A17" s="1"/>
      <c r="C17" s="44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0.5416666666666666</v>
      </c>
      <c r="T17" s="31"/>
      <c r="U17" s="31"/>
      <c r="V17" s="32"/>
      <c r="W17" s="33">
        <v>10</v>
      </c>
      <c r="X17" s="23" t="s">
        <v>4</v>
      </c>
      <c r="Y17" s="24">
        <v>12</v>
      </c>
      <c r="Z17" s="5">
        <f>IF(W17&gt;Y17,1,IF(Y17&gt;W17,2,0))</f>
        <v>2</v>
      </c>
      <c r="AF17" s="26"/>
      <c r="AH17" s="28"/>
    </row>
    <row r="18" spans="1:34" s="25" customFormat="1" ht="12.75">
      <c r="A18" s="1"/>
      <c r="C18" s="45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10</v>
      </c>
      <c r="X18" s="23" t="s">
        <v>4</v>
      </c>
      <c r="Y18" s="24">
        <v>12</v>
      </c>
      <c r="Z18" s="5">
        <f>IF(W18&gt;Y18,1,IF(Y18&gt;W18,2,0))</f>
        <v>2</v>
      </c>
      <c r="AF18" s="26"/>
      <c r="AH18" s="28"/>
    </row>
    <row r="19" spans="1:34" s="25" customFormat="1" ht="12.75">
      <c r="A19" s="1">
        <v>5</v>
      </c>
      <c r="B19" s="20"/>
      <c r="C19" s="21" t="s">
        <v>170</v>
      </c>
      <c r="D19" s="21"/>
      <c r="E19" s="21"/>
      <c r="F19" s="21"/>
      <c r="G19" s="22">
        <v>11</v>
      </c>
      <c r="H19" s="23" t="s">
        <v>4</v>
      </c>
      <c r="I19" s="24">
        <v>9</v>
      </c>
      <c r="J19" s="5">
        <f>IF(G19&gt;I19,1,IF(I19&gt;G19,2,0))</f>
        <v>1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Heiß / Stumpfecker (BYTTV)</v>
      </c>
      <c r="T19" s="21"/>
      <c r="U19" s="21"/>
      <c r="V19" s="21"/>
      <c r="W19" s="33"/>
      <c r="X19" s="23" t="s">
        <v>4</v>
      </c>
      <c r="Y19" s="24"/>
      <c r="Z19" s="5">
        <f>IF(W19&gt;Y19,1,IF(Y19&gt;W19,2,0))</f>
        <v>0</v>
      </c>
      <c r="AF19" s="26"/>
      <c r="AH19" s="28"/>
    </row>
    <row r="20" spans="1:34" s="25" customFormat="1" ht="12.75">
      <c r="A20" s="1"/>
      <c r="C20" s="29"/>
      <c r="D20" s="29"/>
      <c r="E20" s="29"/>
      <c r="F20" s="29"/>
      <c r="G20" s="22">
        <v>9</v>
      </c>
      <c r="H20" s="23" t="s">
        <v>4</v>
      </c>
      <c r="I20" s="24">
        <v>11</v>
      </c>
      <c r="J20" s="5">
        <f>IF(G20&gt;I20,1,IF(I20&gt;G20,2,0))</f>
        <v>2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1</v>
      </c>
      <c r="X20" s="36" t="s">
        <v>4</v>
      </c>
      <c r="Y20" s="37">
        <f>COUNTIF(Z15:Z19,2)</f>
        <v>3</v>
      </c>
      <c r="Z20" s="28"/>
      <c r="AF20" s="26"/>
      <c r="AH20" s="28"/>
    </row>
    <row r="21" spans="1:34" s="25" customFormat="1" ht="12.75">
      <c r="A21" s="1"/>
      <c r="C21" s="30">
        <v>0.6875</v>
      </c>
      <c r="D21" s="31"/>
      <c r="E21" s="31"/>
      <c r="F21" s="32"/>
      <c r="G21" s="33">
        <v>12</v>
      </c>
      <c r="H21" s="23" t="s">
        <v>4</v>
      </c>
      <c r="I21" s="24">
        <v>14</v>
      </c>
      <c r="J21" s="5">
        <f>IF(G21&gt;I21,1,IF(I21&gt;G21,2,0))</f>
        <v>2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>
        <v>11</v>
      </c>
      <c r="H22" s="23" t="s">
        <v>4</v>
      </c>
      <c r="I22" s="24">
        <v>9</v>
      </c>
      <c r="J22" s="5">
        <f>IF(G22&gt;I22,1,IF(I22&gt;G22,2,0))</f>
        <v>1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171</v>
      </c>
      <c r="D23" s="21"/>
      <c r="E23" s="21"/>
      <c r="F23" s="21"/>
      <c r="G23" s="33">
        <v>11</v>
      </c>
      <c r="H23" s="23" t="s">
        <v>4</v>
      </c>
      <c r="I23" s="24">
        <v>7</v>
      </c>
      <c r="J23" s="5">
        <f>IF(G23&gt;I23,1,IF(I23&gt;G23,2,0))</f>
        <v>1</v>
      </c>
      <c r="K23" s="21" t="str">
        <f>IF(G24=3,C19,IF(I24=3,C23,""))</f>
        <v>Plapp / Quartier(HETTV)</v>
      </c>
      <c r="L23" s="21"/>
      <c r="M23" s="21"/>
      <c r="N23" s="21"/>
      <c r="O23" s="33">
        <v>2</v>
      </c>
      <c r="P23" s="23" t="s">
        <v>4</v>
      </c>
      <c r="Q23" s="24">
        <v>11</v>
      </c>
      <c r="R23" s="5">
        <f>IF(O23&gt;Q23,1,IF(Q23&gt;O23,2,0))</f>
        <v>2</v>
      </c>
      <c r="X23" s="26"/>
      <c r="Z23" s="27"/>
      <c r="AF23" s="26"/>
      <c r="AH23" s="28"/>
    </row>
    <row r="24" spans="1:34" s="25" customFormat="1" ht="12.75">
      <c r="A24" s="1"/>
      <c r="C24" s="34"/>
      <c r="D24" s="34"/>
      <c r="E24" s="34"/>
      <c r="F24" s="34"/>
      <c r="G24" s="35">
        <f>COUNTIF(J19:J23,1)</f>
        <v>3</v>
      </c>
      <c r="H24" s="36" t="s">
        <v>4</v>
      </c>
      <c r="I24" s="37">
        <f>COUNTIF(J19:J23,2)</f>
        <v>2</v>
      </c>
      <c r="J24" s="5">
        <f>SUM(J19:J23)</f>
        <v>7</v>
      </c>
      <c r="K24" s="38"/>
      <c r="L24" s="31"/>
      <c r="M24" s="31"/>
      <c r="N24" s="32"/>
      <c r="O24" s="33">
        <v>9</v>
      </c>
      <c r="P24" s="23" t="s">
        <v>4</v>
      </c>
      <c r="Q24" s="24">
        <v>11</v>
      </c>
      <c r="R24" s="5">
        <f>IF(O24&gt;Q24,1,IF(Q24&gt;O24,2,0))</f>
        <v>2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39">
        <v>0.75</v>
      </c>
      <c r="L25" s="31"/>
      <c r="M25" s="31"/>
      <c r="N25" s="32"/>
      <c r="O25" s="33">
        <v>11</v>
      </c>
      <c r="P25" s="23" t="s">
        <v>4</v>
      </c>
      <c r="Q25" s="24">
        <v>7</v>
      </c>
      <c r="R25" s="5">
        <f>IF(O25&gt;Q25,1,IF(Q25&gt;O25,2,0))</f>
        <v>1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>
        <v>12</v>
      </c>
      <c r="P26" s="23" t="s">
        <v>4</v>
      </c>
      <c r="Q26" s="24">
        <v>10</v>
      </c>
      <c r="R26" s="5">
        <f>IF(O26&gt;Q26,1,IF(Q26&gt;O26,2,0))</f>
        <v>1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172</v>
      </c>
      <c r="D27" s="21"/>
      <c r="E27" s="21"/>
      <c r="F27" s="21"/>
      <c r="G27" s="22">
        <v>11</v>
      </c>
      <c r="H27" s="23" t="s">
        <v>4</v>
      </c>
      <c r="I27" s="24">
        <v>0</v>
      </c>
      <c r="J27" s="5">
        <f>IF(G27&gt;I27,1,IF(I27&gt;G27,2,0))</f>
        <v>1</v>
      </c>
      <c r="K27" s="21" t="str">
        <f>IF(G32=3,C27,IF(I32=3,C31,""))</f>
        <v>Heiß / Stumpfecker (BYTTV)</v>
      </c>
      <c r="L27" s="21"/>
      <c r="M27" s="21"/>
      <c r="N27" s="21"/>
      <c r="O27" s="33">
        <v>10</v>
      </c>
      <c r="P27" s="23" t="s">
        <v>4</v>
      </c>
      <c r="Q27" s="24">
        <v>12</v>
      </c>
      <c r="R27" s="5">
        <f>IF(O27&gt;Q27,1,IF(Q27&gt;O27,2,0))</f>
        <v>2</v>
      </c>
      <c r="X27" s="26"/>
      <c r="Z27" s="27"/>
      <c r="AF27" s="26"/>
      <c r="AH27" s="28"/>
    </row>
    <row r="28" spans="1:34" s="25" customFormat="1" ht="12.75">
      <c r="A28" s="1"/>
      <c r="C28" s="29"/>
      <c r="D28" s="29"/>
      <c r="E28" s="29"/>
      <c r="F28" s="29"/>
      <c r="G28" s="22">
        <v>11</v>
      </c>
      <c r="H28" s="23" t="s">
        <v>4</v>
      </c>
      <c r="I28" s="24">
        <v>0</v>
      </c>
      <c r="J28" s="5">
        <f>IF(G28&gt;I28,1,IF(I28&gt;G28,2,0))</f>
        <v>1</v>
      </c>
      <c r="O28" s="35">
        <f>COUNTIF(R23:R27,1)</f>
        <v>2</v>
      </c>
      <c r="P28" s="36" t="s">
        <v>4</v>
      </c>
      <c r="Q28" s="37">
        <f>COUNTIF(R23:R27,2)</f>
        <v>3</v>
      </c>
      <c r="R28" s="5">
        <f>SUM(R23:R27)</f>
        <v>8</v>
      </c>
      <c r="X28" s="26"/>
      <c r="Z28" s="27"/>
      <c r="AF28" s="26"/>
      <c r="AH28" s="28"/>
    </row>
    <row r="29" spans="1:34" s="25" customFormat="1" ht="12.75">
      <c r="A29" s="1"/>
      <c r="C29" s="30">
        <v>0.6875</v>
      </c>
      <c r="D29" s="31"/>
      <c r="E29" s="31"/>
      <c r="F29" s="32"/>
      <c r="G29" s="33">
        <v>11</v>
      </c>
      <c r="H29" s="23" t="s">
        <v>4</v>
      </c>
      <c r="I29" s="24">
        <v>0</v>
      </c>
      <c r="J29" s="5">
        <f>IF(G29&gt;I29,1,IF(I29&gt;G29,2,0))</f>
        <v>1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/>
      <c r="H30" s="23" t="s">
        <v>4</v>
      </c>
      <c r="I30" s="24"/>
      <c r="J30" s="5">
        <f>IF(G30&gt;I30,1,IF(I30&gt;G30,2,0))</f>
        <v>0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70</v>
      </c>
      <c r="D31" s="21"/>
      <c r="E31" s="21"/>
      <c r="F31" s="21"/>
      <c r="G31" s="33"/>
      <c r="H31" s="23" t="s">
        <v>4</v>
      </c>
      <c r="I31" s="24"/>
      <c r="J31" s="5">
        <f>IF(G31&gt;I31,1,IF(I31&gt;G31,2,0))</f>
        <v>0</v>
      </c>
      <c r="P31" s="26"/>
      <c r="R31" s="5"/>
      <c r="X31" s="26"/>
      <c r="Z31" s="27"/>
      <c r="AA31" s="21" t="str">
        <f>IF(W20=3,S15,IF(Y20=3,S19,""))</f>
        <v>Heiß / Stumpfecker (BYTTV)</v>
      </c>
      <c r="AB31" s="21"/>
      <c r="AC31" s="21"/>
      <c r="AD31" s="21"/>
      <c r="AE31" s="33">
        <v>11</v>
      </c>
      <c r="AF31" s="23" t="s">
        <v>4</v>
      </c>
      <c r="AG31" s="24">
        <v>2</v>
      </c>
      <c r="AH31" s="5">
        <f>IF(AE31&gt;AG31,1,IF(AG31&gt;AE31,2,0))</f>
        <v>1</v>
      </c>
    </row>
    <row r="32" spans="1:34" s="25" customFormat="1" ht="12.75">
      <c r="A32" s="1"/>
      <c r="C32" s="34"/>
      <c r="D32" s="34"/>
      <c r="E32" s="34"/>
      <c r="F32" s="34"/>
      <c r="G32" s="35">
        <f>COUNTIF(J27:J31,1)</f>
        <v>3</v>
      </c>
      <c r="H32" s="36" t="s">
        <v>4</v>
      </c>
      <c r="I32" s="37">
        <f>COUNTIF(J27:J31,2)</f>
        <v>0</v>
      </c>
      <c r="J32" s="5">
        <f>SUM(J27:J31)</f>
        <v>3</v>
      </c>
      <c r="P32" s="26"/>
      <c r="R32" s="5"/>
      <c r="X32" s="26"/>
      <c r="Z32" s="27"/>
      <c r="AA32" s="38"/>
      <c r="AB32" s="31"/>
      <c r="AC32" s="31"/>
      <c r="AD32" s="32"/>
      <c r="AE32" s="33">
        <v>7</v>
      </c>
      <c r="AF32" s="23" t="s">
        <v>4</v>
      </c>
      <c r="AG32" s="24">
        <v>11</v>
      </c>
      <c r="AH32" s="5">
        <f>IF(AE32&gt;AG32,1,IF(AG32&gt;AE32,2,0))</f>
        <v>2</v>
      </c>
    </row>
    <row r="33" spans="1:34" s="25" customFormat="1" ht="12.75">
      <c r="A33" s="1"/>
      <c r="C33" s="44"/>
      <c r="G33" s="2"/>
      <c r="H33" s="3"/>
      <c r="I33" s="4"/>
      <c r="J33" s="5"/>
      <c r="P33" s="26"/>
      <c r="R33" s="5"/>
      <c r="X33" s="26"/>
      <c r="Z33" s="27"/>
      <c r="AA33" s="39">
        <v>0.6041666666666666</v>
      </c>
      <c r="AB33" s="31"/>
      <c r="AC33" s="31"/>
      <c r="AD33" s="32"/>
      <c r="AE33" s="33">
        <v>8</v>
      </c>
      <c r="AF33" s="23" t="s">
        <v>4</v>
      </c>
      <c r="AG33" s="24">
        <v>11</v>
      </c>
      <c r="AH33" s="5">
        <f>IF(AE33&gt;AG33,1,IF(AG33&gt;AE33,2,0))</f>
        <v>2</v>
      </c>
    </row>
    <row r="34" spans="1:34" s="25" customFormat="1" ht="12.75">
      <c r="A34" s="1"/>
      <c r="C34" s="45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>
        <v>11</v>
      </c>
      <c r="AF34" s="23" t="s">
        <v>4</v>
      </c>
      <c r="AG34" s="24">
        <v>6</v>
      </c>
      <c r="AH34" s="5">
        <f>IF(AE34&gt;AG34,1,IF(AG34&gt;AE34,2,0))</f>
        <v>1</v>
      </c>
    </row>
    <row r="35" spans="1:34" s="25" customFormat="1" ht="12.75">
      <c r="A35" s="1">
        <v>9</v>
      </c>
      <c r="B35" s="20"/>
      <c r="C35" s="21" t="s">
        <v>173</v>
      </c>
      <c r="D35" s="21"/>
      <c r="E35" s="21"/>
      <c r="F35" s="21"/>
      <c r="G35" s="22">
        <v>11</v>
      </c>
      <c r="H35" s="23" t="s">
        <v>4</v>
      </c>
      <c r="I35" s="24">
        <v>0</v>
      </c>
      <c r="J35" s="5">
        <f>IF(G35&gt;I35,1,IF(I35&gt;G35,2,0))</f>
        <v>1</v>
      </c>
      <c r="P35" s="26"/>
      <c r="R35" s="5"/>
      <c r="X35" s="26"/>
      <c r="Z35" s="27"/>
      <c r="AA35" s="21" t="str">
        <f>IF(W52=3,S47,IF(Y52=3,S51,""))</f>
        <v>Horlebein / Krämer (BYTTV)</v>
      </c>
      <c r="AB35" s="21"/>
      <c r="AC35" s="21"/>
      <c r="AD35" s="21"/>
      <c r="AE35" s="33">
        <v>12</v>
      </c>
      <c r="AF35" s="23" t="s">
        <v>4</v>
      </c>
      <c r="AG35" s="24">
        <v>14</v>
      </c>
      <c r="AH35" s="5">
        <f>IF(AE35&gt;AG35,1,IF(AG35&gt;AE35,2,0))</f>
        <v>2</v>
      </c>
    </row>
    <row r="36" spans="1:34" s="25" customFormat="1" ht="12.75">
      <c r="A36" s="1"/>
      <c r="C36" s="29"/>
      <c r="D36" s="29"/>
      <c r="E36" s="29"/>
      <c r="F36" s="29"/>
      <c r="G36" s="22">
        <v>11</v>
      </c>
      <c r="H36" s="23" t="s">
        <v>4</v>
      </c>
      <c r="I36" s="24">
        <v>0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2</v>
      </c>
      <c r="AF36" s="36" t="s">
        <v>4</v>
      </c>
      <c r="AG36" s="37">
        <f>COUNTIF(AH31:AH35,2)</f>
        <v>3</v>
      </c>
      <c r="AH36" s="28"/>
    </row>
    <row r="37" spans="1:34" s="25" customFormat="1" ht="12.75">
      <c r="A37" s="1"/>
      <c r="C37" s="30">
        <v>0.6875</v>
      </c>
      <c r="D37" s="31"/>
      <c r="E37" s="31"/>
      <c r="F37" s="32"/>
      <c r="G37" s="33">
        <v>11</v>
      </c>
      <c r="H37" s="23" t="s">
        <v>4</v>
      </c>
      <c r="I37" s="24">
        <v>0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/>
      <c r="H38" s="23" t="s">
        <v>4</v>
      </c>
      <c r="I38" s="24"/>
      <c r="J38" s="5">
        <f>IF(G38&gt;I38,1,IF(I38&gt;G38,2,0))</f>
        <v>0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70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Boy J. / Hermann /  (FTTB / TTVR)</v>
      </c>
      <c r="L39" s="21"/>
      <c r="M39" s="21"/>
      <c r="N39" s="21"/>
      <c r="O39" s="33">
        <v>11</v>
      </c>
      <c r="P39" s="23" t="s">
        <v>4</v>
      </c>
      <c r="Q39" s="24">
        <v>5</v>
      </c>
      <c r="R39" s="5">
        <f>IF(O39&gt;Q39,1,IF(Q39&gt;O39,2,0))</f>
        <v>1</v>
      </c>
      <c r="X39" s="26"/>
      <c r="Z39" s="27"/>
      <c r="AF39" s="26"/>
      <c r="AH39" s="28"/>
    </row>
    <row r="40" spans="1:34" s="25" customFormat="1" ht="12.75">
      <c r="A40" s="1"/>
      <c r="C40" s="34"/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0</v>
      </c>
      <c r="J40" s="5">
        <f>SUM(J35:J39)</f>
        <v>3</v>
      </c>
      <c r="K40" s="38"/>
      <c r="L40" s="31"/>
      <c r="M40" s="31"/>
      <c r="N40" s="32"/>
      <c r="O40" s="33">
        <v>6</v>
      </c>
      <c r="P40" s="23" t="s">
        <v>4</v>
      </c>
      <c r="Q40" s="24">
        <v>11</v>
      </c>
      <c r="R40" s="5">
        <f>IF(O40&gt;Q40,1,IF(Q40&gt;O40,2,0))</f>
        <v>2</v>
      </c>
      <c r="X40" s="26"/>
      <c r="Z40" s="27"/>
      <c r="AA40" s="25" t="s">
        <v>20</v>
      </c>
      <c r="AF40" s="26"/>
      <c r="AH40" s="28"/>
    </row>
    <row r="41" spans="1:34" s="25" customFormat="1" ht="12.75">
      <c r="A41" s="1"/>
      <c r="C41" s="44"/>
      <c r="G41" s="2"/>
      <c r="H41" s="3"/>
      <c r="I41" s="4"/>
      <c r="J41" s="5"/>
      <c r="K41" s="39">
        <v>0.75</v>
      </c>
      <c r="L41" s="31"/>
      <c r="M41" s="31"/>
      <c r="N41" s="32"/>
      <c r="O41" s="33">
        <v>11</v>
      </c>
      <c r="P41" s="23" t="s">
        <v>4</v>
      </c>
      <c r="Q41" s="24">
        <v>5</v>
      </c>
      <c r="R41" s="5">
        <f>IF(O41&gt;Q41,1,IF(Q41&gt;O41,2,0))</f>
        <v>1</v>
      </c>
      <c r="X41" s="26"/>
      <c r="Z41" s="27"/>
      <c r="AF41" s="26"/>
      <c r="AH41" s="28"/>
    </row>
    <row r="42" spans="1:34" s="25" customFormat="1" ht="12.75">
      <c r="A42" s="1"/>
      <c r="C42" s="45"/>
      <c r="G42" s="2"/>
      <c r="H42" s="3"/>
      <c r="I42" s="4"/>
      <c r="J42" s="5"/>
      <c r="K42" s="38"/>
      <c r="L42" s="31"/>
      <c r="M42" s="31"/>
      <c r="N42" s="32"/>
      <c r="O42" s="33">
        <v>10</v>
      </c>
      <c r="P42" s="23" t="s">
        <v>4</v>
      </c>
      <c r="Q42" s="24">
        <v>12</v>
      </c>
      <c r="R42" s="5">
        <f>IF(O42&gt;Q42,1,IF(Q42&gt;O42,2,0))</f>
        <v>2</v>
      </c>
      <c r="X42" s="26"/>
      <c r="Z42" s="27"/>
      <c r="AA42" s="42" t="str">
        <f>IF(AE36=3,AA31,IF(AG36=3,AA35,""))</f>
        <v>Horlebein / Krämer (BYTTV)</v>
      </c>
      <c r="AB42" s="42"/>
      <c r="AC42" s="42"/>
      <c r="AD42" s="42"/>
      <c r="AF42" s="26"/>
      <c r="AH42" s="28"/>
    </row>
    <row r="43" spans="1:34" s="25" customFormat="1" ht="12.75">
      <c r="A43" s="1">
        <v>11</v>
      </c>
      <c r="B43" s="20"/>
      <c r="C43" s="21" t="s">
        <v>174</v>
      </c>
      <c r="D43" s="21"/>
      <c r="E43" s="21"/>
      <c r="F43" s="21"/>
      <c r="G43" s="22">
        <v>10</v>
      </c>
      <c r="H43" s="23" t="s">
        <v>4</v>
      </c>
      <c r="I43" s="24">
        <v>12</v>
      </c>
      <c r="J43" s="5">
        <f>IF(G43&gt;I43,1,IF(I43&gt;G43,2,0))</f>
        <v>2</v>
      </c>
      <c r="K43" s="21" t="str">
        <f>IF(G48=3,C43,IF(I48=3,C47,""))</f>
        <v>Arnold / Haxhillari (TTBW)</v>
      </c>
      <c r="L43" s="21"/>
      <c r="M43" s="21"/>
      <c r="N43" s="21"/>
      <c r="O43" s="33">
        <v>11</v>
      </c>
      <c r="P43" s="23" t="s">
        <v>4</v>
      </c>
      <c r="Q43" s="24">
        <v>13</v>
      </c>
      <c r="R43" s="5">
        <f>IF(O43&gt;Q43,1,IF(Q43&gt;O43,2,0))</f>
        <v>2</v>
      </c>
      <c r="X43" s="26"/>
      <c r="Z43" s="27"/>
      <c r="AF43" s="26"/>
      <c r="AH43" s="28"/>
    </row>
    <row r="44" spans="1:34" s="25" customFormat="1" ht="12.75">
      <c r="A44" s="1"/>
      <c r="C44" s="29"/>
      <c r="D44" s="29"/>
      <c r="E44" s="29"/>
      <c r="F44" s="29"/>
      <c r="G44" s="22">
        <v>6</v>
      </c>
      <c r="H44" s="23" t="s">
        <v>4</v>
      </c>
      <c r="I44" s="24">
        <v>11</v>
      </c>
      <c r="J44" s="5">
        <f>IF(G44&gt;I44,1,IF(I44&gt;G44,2,0))</f>
        <v>2</v>
      </c>
      <c r="O44" s="35">
        <f>COUNTIF(R39:R43,1)</f>
        <v>2</v>
      </c>
      <c r="P44" s="36" t="s">
        <v>4</v>
      </c>
      <c r="Q44" s="37">
        <f>COUNTIF(R39:R43,2)</f>
        <v>3</v>
      </c>
      <c r="R44" s="5">
        <f>SUM(R39:R43)</f>
        <v>8</v>
      </c>
      <c r="X44" s="26"/>
      <c r="Z44" s="27"/>
      <c r="AF44" s="26"/>
      <c r="AH44" s="28"/>
    </row>
    <row r="45" spans="1:34" s="25" customFormat="1" ht="12.75">
      <c r="A45" s="1"/>
      <c r="C45" s="30">
        <v>0.6875</v>
      </c>
      <c r="D45" s="31"/>
      <c r="E45" s="31"/>
      <c r="F45" s="32"/>
      <c r="G45" s="33">
        <v>11</v>
      </c>
      <c r="H45" s="23" t="s">
        <v>4</v>
      </c>
      <c r="I45" s="24">
        <v>8</v>
      </c>
      <c r="J45" s="5">
        <f>IF(G45&gt;I45,1,IF(I45&gt;G45,2,0))</f>
        <v>1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>
        <v>11</v>
      </c>
      <c r="H46" s="23" t="s">
        <v>4</v>
      </c>
      <c r="I46" s="24">
        <v>5</v>
      </c>
      <c r="J46" s="5">
        <f>IF(G46&gt;I46,1,IF(I46&gt;G46,2,0))</f>
        <v>1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175</v>
      </c>
      <c r="D47" s="21"/>
      <c r="E47" s="21"/>
      <c r="F47" s="21"/>
      <c r="G47" s="33">
        <v>12</v>
      </c>
      <c r="H47" s="23" t="s">
        <v>4</v>
      </c>
      <c r="I47" s="24">
        <v>10</v>
      </c>
      <c r="J47" s="5">
        <f>IF(G47&gt;I47,1,IF(I47&gt;G47,2,0))</f>
        <v>1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Arnold / Haxhillari (TTBW)</v>
      </c>
      <c r="T47" s="21"/>
      <c r="U47" s="21"/>
      <c r="V47" s="21"/>
      <c r="W47" s="33">
        <v>6</v>
      </c>
      <c r="X47" s="23" t="s">
        <v>4</v>
      </c>
      <c r="Y47" s="24">
        <v>11</v>
      </c>
      <c r="Z47" s="5">
        <f>IF(W47&gt;Y47,1,IF(Y47&gt;W47,2,0))</f>
        <v>2</v>
      </c>
      <c r="AF47" s="26"/>
      <c r="AH47" s="28"/>
    </row>
    <row r="48" spans="1:34" s="25" customFormat="1" ht="12.75">
      <c r="A48" s="1"/>
      <c r="C48" s="34"/>
      <c r="D48" s="34"/>
      <c r="E48" s="34"/>
      <c r="F48" s="34"/>
      <c r="G48" s="35">
        <f>COUNTIF(J43:J47,1)</f>
        <v>3</v>
      </c>
      <c r="H48" s="36" t="s">
        <v>4</v>
      </c>
      <c r="I48" s="37">
        <f>COUNTIF(J43:J47,2)</f>
        <v>2</v>
      </c>
      <c r="J48" s="5">
        <f>SUM(J43:J47)</f>
        <v>7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11</v>
      </c>
      <c r="X48" s="23" t="s">
        <v>4</v>
      </c>
      <c r="Y48" s="24">
        <v>5</v>
      </c>
      <c r="Z48" s="5">
        <f>IF(W48&gt;Y48,1,IF(Y48&gt;W48,2,0))</f>
        <v>1</v>
      </c>
      <c r="AF48" s="26"/>
      <c r="AH48" s="28"/>
    </row>
    <row r="49" spans="1:34" s="25" customFormat="1" ht="12.75">
      <c r="A49" s="1"/>
      <c r="C49" s="44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0.5416666666666666</v>
      </c>
      <c r="T49" s="31"/>
      <c r="U49" s="31"/>
      <c r="V49" s="32"/>
      <c r="W49" s="33">
        <v>5</v>
      </c>
      <c r="X49" s="23" t="s">
        <v>4</v>
      </c>
      <c r="Y49" s="24">
        <v>11</v>
      </c>
      <c r="Z49" s="5">
        <f>IF(W49&gt;Y49,1,IF(Y49&gt;W49,2,0))</f>
        <v>2</v>
      </c>
      <c r="AF49" s="26"/>
      <c r="AH49" s="28"/>
    </row>
    <row r="50" spans="1:34" s="25" customFormat="1" ht="12.75">
      <c r="A50" s="1"/>
      <c r="C50" s="45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9</v>
      </c>
      <c r="X50" s="23" t="s">
        <v>4</v>
      </c>
      <c r="Y50" s="24">
        <v>11</v>
      </c>
      <c r="Z50" s="5">
        <f>IF(W50&gt;Y50,1,IF(Y50&gt;W50,2,0))</f>
        <v>2</v>
      </c>
      <c r="AF50" s="26"/>
      <c r="AH50" s="28"/>
    </row>
    <row r="51" spans="1:34" s="25" customFormat="1" ht="12.75">
      <c r="A51" s="1">
        <v>13</v>
      </c>
      <c r="B51" s="20"/>
      <c r="C51" s="21" t="s">
        <v>176</v>
      </c>
      <c r="D51" s="21"/>
      <c r="E51" s="21"/>
      <c r="F51" s="21"/>
      <c r="G51" s="22">
        <v>11</v>
      </c>
      <c r="H51" s="23" t="s">
        <v>4</v>
      </c>
      <c r="I51" s="24">
        <v>6</v>
      </c>
      <c r="J51" s="5">
        <f>IF(G51&gt;I51,1,IF(I51&gt;G51,2,0))</f>
        <v>1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Horlebein / Krämer (BYTTV)</v>
      </c>
      <c r="T51" s="21"/>
      <c r="U51" s="21"/>
      <c r="V51" s="21"/>
      <c r="W51" s="33"/>
      <c r="X51" s="23" t="s">
        <v>4</v>
      </c>
      <c r="Y51" s="24"/>
      <c r="Z51" s="5">
        <f>IF(W51&gt;Y51,1,IF(Y51&gt;W51,2,0))</f>
        <v>0</v>
      </c>
      <c r="AF51" s="26"/>
      <c r="AH51" s="28"/>
    </row>
    <row r="52" spans="1:34" s="25" customFormat="1" ht="12.75">
      <c r="A52" s="1"/>
      <c r="C52" s="29"/>
      <c r="D52" s="29"/>
      <c r="E52" s="29"/>
      <c r="F52" s="29"/>
      <c r="G52" s="22">
        <v>10</v>
      </c>
      <c r="H52" s="23" t="s">
        <v>4</v>
      </c>
      <c r="I52" s="24">
        <v>12</v>
      </c>
      <c r="J52" s="5">
        <f>IF(G52&gt;I52,1,IF(I52&gt;G52,2,0))</f>
        <v>2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1</v>
      </c>
      <c r="X52" s="36" t="s">
        <v>4</v>
      </c>
      <c r="Y52" s="37">
        <f>COUNTIF(Z47:Z51,2)</f>
        <v>3</v>
      </c>
      <c r="Z52" s="27"/>
      <c r="AF52" s="26"/>
      <c r="AH52" s="28"/>
    </row>
    <row r="53" spans="1:34" s="25" customFormat="1" ht="12.75">
      <c r="A53" s="1"/>
      <c r="C53" s="30">
        <v>0.6875</v>
      </c>
      <c r="D53" s="31"/>
      <c r="E53" s="31"/>
      <c r="F53" s="32"/>
      <c r="G53" s="33">
        <v>5</v>
      </c>
      <c r="H53" s="23" t="s">
        <v>4</v>
      </c>
      <c r="I53" s="24">
        <v>11</v>
      </c>
      <c r="J53" s="5">
        <f>IF(G53&gt;I53,1,IF(I53&gt;G53,2,0))</f>
        <v>2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>
        <v>8</v>
      </c>
      <c r="H54" s="23" t="s">
        <v>4</v>
      </c>
      <c r="I54" s="24">
        <v>11</v>
      </c>
      <c r="J54" s="5">
        <f>IF(G54&gt;I54,1,IF(I54&gt;G54,2,0))</f>
        <v>2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177</v>
      </c>
      <c r="D55" s="21"/>
      <c r="E55" s="21"/>
      <c r="F55" s="21"/>
      <c r="G55" s="33"/>
      <c r="H55" s="23" t="s">
        <v>4</v>
      </c>
      <c r="I55" s="24"/>
      <c r="J55" s="5">
        <f>IF(G55&gt;I55,1,IF(I55&gt;G55,2,0))</f>
        <v>0</v>
      </c>
      <c r="K55" s="21" t="str">
        <f>IF(G56=3,C51,IF(I56=3,C55,""))</f>
        <v>Möller / Söhnholz (HETTV)</v>
      </c>
      <c r="L55" s="21"/>
      <c r="M55" s="21"/>
      <c r="N55" s="21"/>
      <c r="O55" s="33">
        <v>11</v>
      </c>
      <c r="P55" s="23" t="s">
        <v>4</v>
      </c>
      <c r="Q55" s="24">
        <v>9</v>
      </c>
      <c r="R55" s="5">
        <f>IF(O55&gt;Q55,1,IF(Q55&gt;O55,2,0))</f>
        <v>1</v>
      </c>
      <c r="X55" s="26"/>
      <c r="Z55" s="27"/>
      <c r="AF55" s="26"/>
      <c r="AH55" s="28"/>
    </row>
    <row r="56" spans="1:34" s="25" customFormat="1" ht="12.75">
      <c r="A56" s="1"/>
      <c r="C56" s="34"/>
      <c r="D56" s="34"/>
      <c r="E56" s="34"/>
      <c r="F56" s="34"/>
      <c r="G56" s="35">
        <f>COUNTIF(J51:J55,1)</f>
        <v>1</v>
      </c>
      <c r="H56" s="36" t="s">
        <v>4</v>
      </c>
      <c r="I56" s="37">
        <f>COUNTIF(J51:J55,2)</f>
        <v>3</v>
      </c>
      <c r="J56" s="5">
        <f>SUM(J51:J55)</f>
        <v>7</v>
      </c>
      <c r="K56" s="38"/>
      <c r="L56" s="31"/>
      <c r="M56" s="31"/>
      <c r="N56" s="32"/>
      <c r="O56" s="33">
        <v>18</v>
      </c>
      <c r="P56" s="23" t="s">
        <v>4</v>
      </c>
      <c r="Q56" s="24">
        <v>20</v>
      </c>
      <c r="R56" s="5">
        <f>IF(O56&gt;Q56,1,IF(Q56&gt;O56,2,0))</f>
        <v>2</v>
      </c>
      <c r="X56" s="26"/>
      <c r="Z56" s="27"/>
      <c r="AF56" s="26"/>
      <c r="AH56" s="28"/>
    </row>
    <row r="57" spans="1:34" s="25" customFormat="1" ht="12.75">
      <c r="A57" s="1"/>
      <c r="C57" s="44"/>
      <c r="G57" s="2"/>
      <c r="H57" s="3"/>
      <c r="I57" s="4"/>
      <c r="J57" s="5"/>
      <c r="K57" s="39">
        <v>0.75</v>
      </c>
      <c r="L57" s="31"/>
      <c r="M57" s="31"/>
      <c r="N57" s="32"/>
      <c r="O57" s="33">
        <v>8</v>
      </c>
      <c r="P57" s="23" t="s">
        <v>4</v>
      </c>
      <c r="Q57" s="24">
        <v>11</v>
      </c>
      <c r="R57" s="5">
        <f>IF(O57&gt;Q57,1,IF(Q57&gt;O57,2,0))</f>
        <v>2</v>
      </c>
      <c r="X57" s="26"/>
      <c r="Z57" s="27"/>
      <c r="AF57" s="26"/>
      <c r="AH57" s="28"/>
    </row>
    <row r="58" spans="1:34" s="25" customFormat="1" ht="12.75">
      <c r="A58" s="1"/>
      <c r="C58" s="45"/>
      <c r="G58" s="2"/>
      <c r="H58" s="3"/>
      <c r="I58" s="4"/>
      <c r="J58" s="5"/>
      <c r="K58" s="38"/>
      <c r="L58" s="31"/>
      <c r="M58" s="31"/>
      <c r="N58" s="32"/>
      <c r="O58" s="33">
        <v>11</v>
      </c>
      <c r="P58" s="23" t="s">
        <v>4</v>
      </c>
      <c r="Q58" s="24">
        <v>8</v>
      </c>
      <c r="R58" s="5">
        <f>IF(O58&gt;Q58,1,IF(Q58&gt;O58,2,0))</f>
        <v>1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178</v>
      </c>
      <c r="D59" s="21"/>
      <c r="E59" s="21"/>
      <c r="F59" s="21"/>
      <c r="G59" s="22">
        <v>11</v>
      </c>
      <c r="H59" s="23" t="s">
        <v>4</v>
      </c>
      <c r="I59" s="24">
        <v>0</v>
      </c>
      <c r="J59" s="5">
        <f>IF(G59&gt;I59,1,IF(I59&gt;G59,2,0))</f>
        <v>1</v>
      </c>
      <c r="K59" s="21" t="str">
        <f>IF(G64=3,C59,IF(I64=3,C63,""))</f>
        <v>Horlebein / Krämer (BYTTV)</v>
      </c>
      <c r="L59" s="21"/>
      <c r="M59" s="21"/>
      <c r="N59" s="21"/>
      <c r="O59" s="33">
        <v>8</v>
      </c>
      <c r="P59" s="23" t="s">
        <v>4</v>
      </c>
      <c r="Q59" s="24">
        <v>11</v>
      </c>
      <c r="R59" s="5">
        <f>IF(O59&gt;Q59,1,IF(Q59&gt;O59,2,0))</f>
        <v>2</v>
      </c>
      <c r="X59" s="26"/>
      <c r="Z59" s="27"/>
      <c r="AF59" s="26"/>
      <c r="AH59" s="28"/>
    </row>
    <row r="60" spans="1:34" s="25" customFormat="1" ht="12.75">
      <c r="A60" s="1"/>
      <c r="C60" s="29"/>
      <c r="D60" s="29"/>
      <c r="E60" s="29"/>
      <c r="F60" s="29"/>
      <c r="G60" s="22">
        <v>11</v>
      </c>
      <c r="H60" s="23" t="s">
        <v>4</v>
      </c>
      <c r="I60" s="24">
        <v>0</v>
      </c>
      <c r="J60" s="5">
        <f>IF(G60&gt;I60,1,IF(I60&gt;G60,2,0))</f>
        <v>1</v>
      </c>
      <c r="O60" s="35">
        <f>COUNTIF(R55:R59,1)</f>
        <v>2</v>
      </c>
      <c r="P60" s="36" t="s">
        <v>4</v>
      </c>
      <c r="Q60" s="37">
        <f>COUNTIF(R55:R59,2)</f>
        <v>3</v>
      </c>
      <c r="R60" s="5">
        <f>SUM(R55:R59)</f>
        <v>8</v>
      </c>
      <c r="X60" s="26"/>
      <c r="Z60" s="27"/>
      <c r="AF60" s="26"/>
      <c r="AH60" s="28"/>
    </row>
    <row r="61" spans="1:34" s="25" customFormat="1" ht="12.75">
      <c r="A61" s="1"/>
      <c r="C61" s="30">
        <v>0.6875</v>
      </c>
      <c r="D61" s="31"/>
      <c r="E61" s="31"/>
      <c r="F61" s="32"/>
      <c r="G61" s="33">
        <v>11</v>
      </c>
      <c r="H61" s="23" t="s">
        <v>4</v>
      </c>
      <c r="I61" s="24">
        <v>0</v>
      </c>
      <c r="J61" s="5">
        <f>IF(G61&gt;I61,1,IF(I61&gt;G61,2,0))</f>
        <v>1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/>
      <c r="H62" s="23" t="s">
        <v>4</v>
      </c>
      <c r="I62" s="24"/>
      <c r="J62" s="5">
        <f>IF(G62&gt;I62,1,IF(I62&gt;G62,2,0))</f>
        <v>0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70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/>
      <c r="D64" s="34"/>
      <c r="E64" s="34"/>
      <c r="F64" s="34"/>
      <c r="G64" s="35">
        <f>COUNTIF(J59:J63,1)</f>
        <v>3</v>
      </c>
      <c r="H64" s="36" t="s">
        <v>4</v>
      </c>
      <c r="I64" s="37">
        <f>COUNTIF(J59:J63,2)</f>
        <v>0</v>
      </c>
      <c r="J64" s="5">
        <f>SUM(J59:J63)</f>
        <v>3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AA42:AD42"/>
    <mergeCell ref="C43:F43"/>
    <mergeCell ref="K43:N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'DAMEN A DOPPEL'!G8=3</formula>
    </cfRule>
    <cfRule type="expression" priority="2" dxfId="1" stopIfTrue="1">
      <formula>'DAMEN A DOPPEL'!I8=3</formula>
    </cfRule>
  </conditionalFormatting>
  <conditionalFormatting sqref="C7:F7 C15:F15 C23:F23 C31:F31 C39:F39 C47:F47 C55:F55 C63:F63">
    <cfRule type="expression" priority="3" dxfId="1" stopIfTrue="1">
      <formula>'DAMEN A DOPPEL'!G8=3</formula>
    </cfRule>
    <cfRule type="expression" priority="4" dxfId="2" stopIfTrue="1">
      <formula>'DAMEN A DOPPEL'!I8=3</formula>
    </cfRule>
  </conditionalFormatting>
  <conditionalFormatting sqref="K11:N11">
    <cfRule type="expression" priority="5" dxfId="1" stopIfTrue="1">
      <formula>'DAMEN A DOPPEL'!O12=3</formula>
    </cfRule>
    <cfRule type="expression" priority="6" dxfId="0" stopIfTrue="1">
      <formula>'DAMEN A DOPPEL'!Q16=3</formula>
    </cfRule>
  </conditionalFormatting>
  <conditionalFormatting sqref="K27:N27 K43:N43 K59:N59 S19:V19 S51 AA35:AD35">
    <cfRule type="expression" priority="7" dxfId="1" stopIfTrue="1">
      <formula>'DAMEN A DOPPEL'!O20=3</formula>
    </cfRule>
    <cfRule type="expression" priority="8" dxfId="0" stopIfTrue="1">
      <formula>'DAMEN A DOPPEL'!Q20=3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179</v>
      </c>
      <c r="D3" s="21"/>
      <c r="E3" s="21"/>
      <c r="F3" s="21"/>
      <c r="G3" s="22">
        <v>11</v>
      </c>
      <c r="H3" s="23" t="s">
        <v>4</v>
      </c>
      <c r="I3" s="24">
        <v>0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/>
      <c r="D4" s="29"/>
      <c r="E4" s="29"/>
      <c r="F4" s="29"/>
      <c r="G4" s="22">
        <v>11</v>
      </c>
      <c r="H4" s="23" t="s">
        <v>4</v>
      </c>
      <c r="I4" s="24">
        <v>0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180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0.6875</v>
      </c>
      <c r="D5" s="31"/>
      <c r="E5" s="31"/>
      <c r="F5" s="32"/>
      <c r="G5" s="33">
        <v>11</v>
      </c>
      <c r="H5" s="23" t="s">
        <v>4</v>
      </c>
      <c r="I5" s="24">
        <v>0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70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Klein J. / Pfefferkorn (TTVR)</v>
      </c>
      <c r="L7" s="21"/>
      <c r="M7" s="21"/>
      <c r="N7" s="21"/>
      <c r="O7" s="33">
        <v>11</v>
      </c>
      <c r="P7" s="23" t="s">
        <v>4</v>
      </c>
      <c r="Q7" s="24">
        <v>9</v>
      </c>
      <c r="R7" s="5">
        <f>IF(O7&gt;Q7,1,IF(Q7&gt;O7,2,0))</f>
        <v>1</v>
      </c>
      <c r="X7" s="26"/>
      <c r="Z7" s="27"/>
      <c r="AF7" s="26"/>
      <c r="AH7" s="28"/>
    </row>
    <row r="8" spans="1:34" s="25" customFormat="1" ht="12.75">
      <c r="A8" s="1"/>
      <c r="C8" s="34"/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11</v>
      </c>
      <c r="P8" s="23" t="s">
        <v>4</v>
      </c>
      <c r="Q8" s="24">
        <v>6</v>
      </c>
      <c r="R8" s="5">
        <f>IF(O8&gt;Q8,1,IF(Q8&gt;O8,2,0))</f>
        <v>1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39">
        <v>0.75</v>
      </c>
      <c r="L9" s="31"/>
      <c r="M9" s="31"/>
      <c r="N9" s="32"/>
      <c r="O9" s="33">
        <v>11</v>
      </c>
      <c r="P9" s="23" t="s">
        <v>4</v>
      </c>
      <c r="Q9" s="24">
        <v>9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/>
      <c r="P10" s="23" t="s">
        <v>4</v>
      </c>
      <c r="Q10" s="24"/>
      <c r="R10" s="5">
        <f>IF(O10&gt;Q10,1,IF(Q10&gt;O10,2,0))</f>
        <v>0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181</v>
      </c>
      <c r="D11" s="21"/>
      <c r="E11" s="21"/>
      <c r="F11" s="21"/>
      <c r="G11" s="22">
        <v>11</v>
      </c>
      <c r="H11" s="23" t="s">
        <v>4</v>
      </c>
      <c r="I11" s="24">
        <v>7</v>
      </c>
      <c r="J11" s="5">
        <f>IF(G11&gt;I11,1,IF(I11&gt;G11,2,0))</f>
        <v>1</v>
      </c>
      <c r="K11" s="21" t="str">
        <f>IF(G16=3,C11,IF(I16=3,C15,""))</f>
        <v>Knezevic / Ständler (WTTV)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/>
      <c r="D12" s="29"/>
      <c r="E12" s="29"/>
      <c r="F12" s="29"/>
      <c r="G12" s="22">
        <v>11</v>
      </c>
      <c r="H12" s="23" t="s">
        <v>4</v>
      </c>
      <c r="I12" s="24">
        <v>5</v>
      </c>
      <c r="J12" s="5">
        <f>IF(G12&gt;I12,1,IF(I12&gt;G12,2,0))</f>
        <v>1</v>
      </c>
      <c r="O12" s="35">
        <f>COUNTIF(R7:R11,1)</f>
        <v>3</v>
      </c>
      <c r="P12" s="36" t="s">
        <v>4</v>
      </c>
      <c r="Q12" s="37">
        <f>COUNTIF(R7:R11,2)</f>
        <v>0</v>
      </c>
      <c r="R12" s="5">
        <f>SUM(R7:R11)</f>
        <v>3</v>
      </c>
      <c r="X12" s="26"/>
      <c r="Z12" s="28"/>
      <c r="AF12" s="26"/>
      <c r="AH12" s="28"/>
    </row>
    <row r="13" spans="1:34" s="25" customFormat="1" ht="12.75">
      <c r="A13" s="1"/>
      <c r="C13" s="30">
        <v>0.6875</v>
      </c>
      <c r="D13" s="31"/>
      <c r="E13" s="31"/>
      <c r="F13" s="32"/>
      <c r="G13" s="33">
        <v>9</v>
      </c>
      <c r="H13" s="23" t="s">
        <v>4</v>
      </c>
      <c r="I13" s="24">
        <v>11</v>
      </c>
      <c r="J13" s="5">
        <f>IF(G13&gt;I13,1,IF(I13&gt;G13,2,0))</f>
        <v>2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>
        <v>12</v>
      </c>
      <c r="H14" s="23" t="s">
        <v>4</v>
      </c>
      <c r="I14" s="24">
        <v>14</v>
      </c>
      <c r="J14" s="5">
        <f>IF(G14&gt;I14,1,IF(I14&gt;G14,2,0))</f>
        <v>2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182</v>
      </c>
      <c r="D15" s="21"/>
      <c r="E15" s="21"/>
      <c r="F15" s="21"/>
      <c r="G15" s="33">
        <v>10</v>
      </c>
      <c r="H15" s="23" t="s">
        <v>4</v>
      </c>
      <c r="I15" s="24">
        <v>12</v>
      </c>
      <c r="J15" s="5">
        <f>IF(G15&gt;I15,1,IF(I15&gt;G15,2,0))</f>
        <v>2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Klein J. / Pfefferkorn (TTVR)</v>
      </c>
      <c r="T15" s="21"/>
      <c r="U15" s="21"/>
      <c r="V15" s="21"/>
      <c r="W15" s="33">
        <v>8</v>
      </c>
      <c r="X15" s="23" t="s">
        <v>4</v>
      </c>
      <c r="Y15" s="24">
        <v>11</v>
      </c>
      <c r="Z15" s="5">
        <f>IF(W15&gt;Y15,1,IF(Y15&gt;W15,2,0))</f>
        <v>2</v>
      </c>
      <c r="AF15" s="26"/>
      <c r="AH15" s="28"/>
    </row>
    <row r="16" spans="1:34" s="25" customFormat="1" ht="12.75">
      <c r="A16" s="1"/>
      <c r="C16" s="34"/>
      <c r="D16" s="34"/>
      <c r="E16" s="34"/>
      <c r="F16" s="34"/>
      <c r="G16" s="35">
        <f>COUNTIF(J11:J15,1)</f>
        <v>2</v>
      </c>
      <c r="H16" s="36" t="s">
        <v>4</v>
      </c>
      <c r="I16" s="37">
        <f>COUNTIF(J11:J15,2)</f>
        <v>3</v>
      </c>
      <c r="J16" s="5">
        <f>SUM(J11:J15)</f>
        <v>8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6</v>
      </c>
      <c r="X16" s="23" t="s">
        <v>4</v>
      </c>
      <c r="Y16" s="24">
        <v>11</v>
      </c>
      <c r="Z16" s="5">
        <f>IF(W16&gt;Y16,1,IF(Y16&gt;W16,2,0))</f>
        <v>2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0.5416666666666666</v>
      </c>
      <c r="T17" s="31"/>
      <c r="U17" s="31"/>
      <c r="V17" s="32"/>
      <c r="W17" s="33">
        <v>11</v>
      </c>
      <c r="X17" s="23" t="s">
        <v>4</v>
      </c>
      <c r="Y17" s="24">
        <v>7</v>
      </c>
      <c r="Z17" s="5">
        <f>IF(W17&gt;Y17,1,IF(Y17&gt;W17,2,0))</f>
        <v>1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46"/>
      <c r="N18" s="31"/>
      <c r="O18" s="31"/>
      <c r="P18" s="40"/>
      <c r="Q18" s="31"/>
      <c r="R18" s="41"/>
      <c r="S18" s="38"/>
      <c r="T18" s="31"/>
      <c r="U18" s="31"/>
      <c r="V18" s="32"/>
      <c r="W18" s="33">
        <v>11</v>
      </c>
      <c r="X18" s="23" t="s">
        <v>4</v>
      </c>
      <c r="Y18" s="24">
        <v>8</v>
      </c>
      <c r="Z18" s="5">
        <f>IF(W18&gt;Y18,1,IF(Y18&gt;W18,2,0))</f>
        <v>1</v>
      </c>
      <c r="AF18" s="26"/>
      <c r="AH18" s="28"/>
    </row>
    <row r="19" spans="1:34" s="25" customFormat="1" ht="12.75">
      <c r="A19" s="1">
        <v>5</v>
      </c>
      <c r="B19" s="20"/>
      <c r="C19" s="21" t="s">
        <v>183</v>
      </c>
      <c r="D19" s="21"/>
      <c r="E19" s="21"/>
      <c r="F19" s="21"/>
      <c r="G19" s="22">
        <v>11</v>
      </c>
      <c r="H19" s="23" t="s">
        <v>4</v>
      </c>
      <c r="I19" s="24">
        <v>8</v>
      </c>
      <c r="J19" s="5">
        <f>IF(G19&gt;I19,1,IF(I19&gt;G19,2,0))</f>
        <v>1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Dathe / Gückel (SÄTTV)</v>
      </c>
      <c r="T19" s="21"/>
      <c r="U19" s="21"/>
      <c r="V19" s="21"/>
      <c r="W19" s="33">
        <v>14</v>
      </c>
      <c r="X19" s="23" t="s">
        <v>4</v>
      </c>
      <c r="Y19" s="24">
        <v>12</v>
      </c>
      <c r="Z19" s="5">
        <f>IF(W19&gt;Y19,1,IF(Y19&gt;W19,2,0))</f>
        <v>1</v>
      </c>
      <c r="AF19" s="26"/>
      <c r="AH19" s="28"/>
    </row>
    <row r="20" spans="1:34" s="25" customFormat="1" ht="12.75">
      <c r="A20" s="1"/>
      <c r="C20" s="29"/>
      <c r="D20" s="29"/>
      <c r="E20" s="29"/>
      <c r="F20" s="29"/>
      <c r="G20" s="22">
        <v>6</v>
      </c>
      <c r="H20" s="23" t="s">
        <v>4</v>
      </c>
      <c r="I20" s="24">
        <v>11</v>
      </c>
      <c r="J20" s="5">
        <f>IF(G20&gt;I20,1,IF(I20&gt;G20,2,0))</f>
        <v>2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3</v>
      </c>
      <c r="X20" s="36" t="s">
        <v>4</v>
      </c>
      <c r="Y20" s="37">
        <f>COUNTIF(Z15:Z19,2)</f>
        <v>2</v>
      </c>
      <c r="Z20" s="28"/>
      <c r="AF20" s="26"/>
      <c r="AH20" s="28"/>
    </row>
    <row r="21" spans="1:34" s="25" customFormat="1" ht="12.75">
      <c r="A21" s="1"/>
      <c r="C21" s="30">
        <v>0.6875</v>
      </c>
      <c r="D21" s="31"/>
      <c r="E21" s="31"/>
      <c r="F21" s="32"/>
      <c r="G21" s="33">
        <v>11</v>
      </c>
      <c r="H21" s="23" t="s">
        <v>4</v>
      </c>
      <c r="I21" s="24">
        <v>8</v>
      </c>
      <c r="J21" s="5">
        <f>IF(G21&gt;I21,1,IF(I21&gt;G21,2,0))</f>
        <v>1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>
        <v>6</v>
      </c>
      <c r="H22" s="23" t="s">
        <v>4</v>
      </c>
      <c r="I22" s="24">
        <v>11</v>
      </c>
      <c r="J22" s="5">
        <f>IF(G22&gt;I22,1,IF(I22&gt;G22,2,0))</f>
        <v>2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184</v>
      </c>
      <c r="D23" s="21"/>
      <c r="E23" s="21"/>
      <c r="F23" s="21"/>
      <c r="G23" s="33">
        <v>11</v>
      </c>
      <c r="H23" s="23" t="s">
        <v>4</v>
      </c>
      <c r="I23" s="24">
        <v>7</v>
      </c>
      <c r="J23" s="5">
        <f>IF(G23&gt;I23,1,IF(I23&gt;G23,2,0))</f>
        <v>1</v>
      </c>
      <c r="K23" s="21" t="str">
        <f>IF(G24=3,C19,IF(I24=3,C23,""))</f>
        <v>Dathe / Gückel (SÄTTV)</v>
      </c>
      <c r="L23" s="21"/>
      <c r="M23" s="21"/>
      <c r="N23" s="21"/>
      <c r="O23" s="33">
        <v>13</v>
      </c>
      <c r="P23" s="23" t="s">
        <v>4</v>
      </c>
      <c r="Q23" s="24">
        <v>11</v>
      </c>
      <c r="R23" s="5">
        <f>IF(O23&gt;Q23,1,IF(Q23&gt;O23,2,0))</f>
        <v>1</v>
      </c>
      <c r="X23" s="26"/>
      <c r="Z23" s="27"/>
      <c r="AF23" s="26"/>
      <c r="AH23" s="28"/>
    </row>
    <row r="24" spans="1:34" s="25" customFormat="1" ht="12.75">
      <c r="A24" s="1"/>
      <c r="C24" s="34"/>
      <c r="D24" s="34"/>
      <c r="E24" s="34"/>
      <c r="F24" s="34"/>
      <c r="G24" s="35">
        <f>COUNTIF(J19:J23,1)</f>
        <v>3</v>
      </c>
      <c r="H24" s="36" t="s">
        <v>4</v>
      </c>
      <c r="I24" s="37">
        <f>COUNTIF(J19:J23,2)</f>
        <v>2</v>
      </c>
      <c r="J24" s="5">
        <f>SUM(J19:J23)</f>
        <v>7</v>
      </c>
      <c r="K24" s="38"/>
      <c r="L24" s="31"/>
      <c r="M24" s="31"/>
      <c r="N24" s="32"/>
      <c r="O24" s="33">
        <v>9</v>
      </c>
      <c r="P24" s="23" t="s">
        <v>4</v>
      </c>
      <c r="Q24" s="24">
        <v>11</v>
      </c>
      <c r="R24" s="5">
        <f>IF(O24&gt;Q24,1,IF(Q24&gt;O24,2,0))</f>
        <v>2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39">
        <v>0.75</v>
      </c>
      <c r="L25" s="31"/>
      <c r="M25" s="31"/>
      <c r="N25" s="32"/>
      <c r="O25" s="33">
        <v>11</v>
      </c>
      <c r="P25" s="23" t="s">
        <v>4</v>
      </c>
      <c r="Q25" s="24">
        <v>3</v>
      </c>
      <c r="R25" s="5">
        <f>IF(O25&gt;Q25,1,IF(Q25&gt;O25,2,0))</f>
        <v>1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>
        <v>11</v>
      </c>
      <c r="P26" s="23" t="s">
        <v>4</v>
      </c>
      <c r="Q26" s="24">
        <v>8</v>
      </c>
      <c r="R26" s="5">
        <f>IF(O26&gt;Q26,1,IF(Q26&gt;O26,2,0))</f>
        <v>1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185</v>
      </c>
      <c r="D27" s="21"/>
      <c r="E27" s="21"/>
      <c r="F27" s="21"/>
      <c r="G27" s="22">
        <v>9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Covaci M / Riesenegger F. (BYTTV)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/>
      <c r="D28" s="29"/>
      <c r="E28" s="29"/>
      <c r="F28" s="29"/>
      <c r="G28" s="22">
        <v>11</v>
      </c>
      <c r="H28" s="23" t="s">
        <v>4</v>
      </c>
      <c r="I28" s="24">
        <v>9</v>
      </c>
      <c r="J28" s="5">
        <f>IF(G28&gt;I28,1,IF(I28&gt;G28,2,0))</f>
        <v>1</v>
      </c>
      <c r="O28" s="35">
        <f>COUNTIF(R23:R27,1)</f>
        <v>3</v>
      </c>
      <c r="P28" s="36" t="s">
        <v>4</v>
      </c>
      <c r="Q28" s="37">
        <f>COUNTIF(R23:R27,2)</f>
        <v>1</v>
      </c>
      <c r="R28" s="5">
        <f>SUM(R23:R27)</f>
        <v>5</v>
      </c>
      <c r="X28" s="26"/>
      <c r="Z28" s="27"/>
      <c r="AF28" s="26"/>
      <c r="AH28" s="28"/>
    </row>
    <row r="29" spans="1:34" s="25" customFormat="1" ht="12.75">
      <c r="A29" s="1"/>
      <c r="C29" s="30">
        <v>0.6875</v>
      </c>
      <c r="D29" s="31"/>
      <c r="E29" s="31"/>
      <c r="F29" s="32"/>
      <c r="G29" s="33">
        <v>7</v>
      </c>
      <c r="H29" s="23" t="s">
        <v>4</v>
      </c>
      <c r="I29" s="24">
        <v>11</v>
      </c>
      <c r="J29" s="5">
        <f>IF(G29&gt;I29,1,IF(I29&gt;G29,2,0))</f>
        <v>2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>
        <v>11</v>
      </c>
      <c r="H30" s="23" t="s">
        <v>4</v>
      </c>
      <c r="I30" s="24">
        <v>7</v>
      </c>
      <c r="J30" s="5">
        <f>IF(G30&gt;I30,1,IF(I30&gt;G30,2,0))</f>
        <v>1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186</v>
      </c>
      <c r="D31" s="21"/>
      <c r="E31" s="21"/>
      <c r="F31" s="21"/>
      <c r="G31" s="33">
        <v>11</v>
      </c>
      <c r="H31" s="23" t="s">
        <v>4</v>
      </c>
      <c r="I31" s="24">
        <v>9</v>
      </c>
      <c r="J31" s="5">
        <f>IF(G31&gt;I31,1,IF(I31&gt;G31,2,0))</f>
        <v>1</v>
      </c>
      <c r="P31" s="26"/>
      <c r="R31" s="5"/>
      <c r="X31" s="26"/>
      <c r="Z31" s="27"/>
      <c r="AA31" s="21" t="str">
        <f>IF(W20=3,S15,IF(Y20=3,S19,""))</f>
        <v>Klein J. / Pfefferkorn (TTVR)</v>
      </c>
      <c r="AB31" s="21"/>
      <c r="AC31" s="21"/>
      <c r="AD31" s="21"/>
      <c r="AE31" s="33">
        <v>4</v>
      </c>
      <c r="AF31" s="23" t="s">
        <v>4</v>
      </c>
      <c r="AG31" s="24">
        <v>11</v>
      </c>
      <c r="AH31" s="5">
        <f>IF(AE31&gt;AG31,1,IF(AG31&gt;AE31,2,0))</f>
        <v>2</v>
      </c>
    </row>
    <row r="32" spans="1:34" s="25" customFormat="1" ht="12.75">
      <c r="A32" s="1"/>
      <c r="C32" s="34"/>
      <c r="D32" s="34"/>
      <c r="E32" s="34"/>
      <c r="F32" s="34"/>
      <c r="G32" s="35">
        <f>COUNTIF(J27:J31,1)</f>
        <v>3</v>
      </c>
      <c r="H32" s="36" t="s">
        <v>4</v>
      </c>
      <c r="I32" s="37">
        <f>COUNTIF(J27:J31,2)</f>
        <v>2</v>
      </c>
      <c r="J32" s="5">
        <f>SUM(J27:J31)</f>
        <v>7</v>
      </c>
      <c r="P32" s="26"/>
      <c r="R32" s="5"/>
      <c r="X32" s="26"/>
      <c r="Z32" s="27"/>
      <c r="AA32" s="38"/>
      <c r="AB32" s="31"/>
      <c r="AC32" s="31"/>
      <c r="AD32" s="32"/>
      <c r="AE32" s="33">
        <v>7</v>
      </c>
      <c r="AF32" s="23" t="s">
        <v>4</v>
      </c>
      <c r="AG32" s="24">
        <v>11</v>
      </c>
      <c r="AH32" s="5">
        <f>IF(AE32&gt;AG32,1,IF(AG32&gt;AE32,2,0))</f>
        <v>2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0.6041666666666666</v>
      </c>
      <c r="AB33" s="31"/>
      <c r="AC33" s="31"/>
      <c r="AD33" s="32"/>
      <c r="AE33" s="33">
        <v>8</v>
      </c>
      <c r="AF33" s="23" t="s">
        <v>4</v>
      </c>
      <c r="AG33" s="24">
        <v>11</v>
      </c>
      <c r="AH33" s="5">
        <f>IF(AE33&gt;AG33,1,IF(AG33&gt;AE33,2,0))</f>
        <v>2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/>
      <c r="AF34" s="23" t="s">
        <v>4</v>
      </c>
      <c r="AG34" s="24"/>
      <c r="AH34" s="5">
        <f>IF(AE34&gt;AG34,1,IF(AG34&gt;AE34,2,0))</f>
        <v>0</v>
      </c>
    </row>
    <row r="35" spans="1:34" s="25" customFormat="1" ht="12.75">
      <c r="A35" s="1">
        <v>9</v>
      </c>
      <c r="B35" s="20"/>
      <c r="C35" s="21" t="s">
        <v>187</v>
      </c>
      <c r="D35" s="21"/>
      <c r="E35" s="21"/>
      <c r="F35" s="21"/>
      <c r="G35" s="22">
        <v>3</v>
      </c>
      <c r="H35" s="23" t="s">
        <v>4</v>
      </c>
      <c r="I35" s="24">
        <v>11</v>
      </c>
      <c r="J35" s="5">
        <f>IF(G35&gt;I35,1,IF(I35&gt;G35,2,0))</f>
        <v>2</v>
      </c>
      <c r="P35" s="26"/>
      <c r="R35" s="5"/>
      <c r="X35" s="26"/>
      <c r="Z35" s="27"/>
      <c r="AA35" s="21" t="str">
        <f>IF(W52=3,S47,IF(Y52=3,S51,""))</f>
        <v>Dibbern H. /Werner K. (TTVSH / TTVB)</v>
      </c>
      <c r="AB35" s="21"/>
      <c r="AC35" s="21"/>
      <c r="AD35" s="21"/>
      <c r="AE35" s="33"/>
      <c r="AF35" s="23" t="s">
        <v>4</v>
      </c>
      <c r="AG35" s="24"/>
      <c r="AH35" s="5">
        <f>IF(AE35&gt;AG35,1,IF(AG35&gt;AE35,2,0))</f>
        <v>0</v>
      </c>
    </row>
    <row r="36" spans="1:34" s="25" customFormat="1" ht="12.75">
      <c r="A36" s="1"/>
      <c r="C36" s="29"/>
      <c r="D36" s="29"/>
      <c r="E36" s="29"/>
      <c r="F36" s="29"/>
      <c r="G36" s="22">
        <v>11</v>
      </c>
      <c r="H36" s="23" t="s">
        <v>4</v>
      </c>
      <c r="I36" s="24">
        <v>6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0</v>
      </c>
      <c r="AF36" s="36" t="s">
        <v>4</v>
      </c>
      <c r="AG36" s="37">
        <f>COUNTIF(AH31:AH35,2)</f>
        <v>3</v>
      </c>
      <c r="AH36" s="28"/>
    </row>
    <row r="37" spans="1:34" s="25" customFormat="1" ht="12.75">
      <c r="A37" s="1"/>
      <c r="C37" s="30">
        <v>0.6875</v>
      </c>
      <c r="D37" s="31"/>
      <c r="E37" s="31"/>
      <c r="F37" s="32"/>
      <c r="G37" s="33">
        <v>7</v>
      </c>
      <c r="H37" s="23" t="s">
        <v>4</v>
      </c>
      <c r="I37" s="24">
        <v>11</v>
      </c>
      <c r="J37" s="5">
        <f>IF(G37&gt;I37,1,IF(I37&gt;G37,2,0))</f>
        <v>2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>
        <v>10</v>
      </c>
      <c r="H38" s="23" t="s">
        <v>4</v>
      </c>
      <c r="I38" s="24">
        <v>12</v>
      </c>
      <c r="J38" s="5">
        <f>IF(G38&gt;I38,1,IF(I38&gt;G38,2,0))</f>
        <v>2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188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Dibbern H. /Werner K. (TTVSH / TTVB)</v>
      </c>
      <c r="L39" s="21"/>
      <c r="M39" s="21"/>
      <c r="N39" s="21"/>
      <c r="O39" s="33">
        <v>11</v>
      </c>
      <c r="P39" s="23" t="s">
        <v>4</v>
      </c>
      <c r="Q39" s="24">
        <v>5</v>
      </c>
      <c r="R39" s="5">
        <f>IF(O39&gt;Q39,1,IF(Q39&gt;O39,2,0))</f>
        <v>1</v>
      </c>
      <c r="X39" s="26"/>
      <c r="Z39" s="27"/>
      <c r="AF39" s="26"/>
      <c r="AH39" s="28"/>
    </row>
    <row r="40" spans="1:34" s="25" customFormat="1" ht="12.75">
      <c r="A40" s="1"/>
      <c r="C40" s="34"/>
      <c r="D40" s="34"/>
      <c r="E40" s="34"/>
      <c r="F40" s="34"/>
      <c r="G40" s="35">
        <f>COUNTIF(J35:J39,1)</f>
        <v>1</v>
      </c>
      <c r="H40" s="36" t="s">
        <v>4</v>
      </c>
      <c r="I40" s="37">
        <f>COUNTIF(J35:J39,2)</f>
        <v>3</v>
      </c>
      <c r="J40" s="5">
        <f>SUM(J35:J39)</f>
        <v>7</v>
      </c>
      <c r="K40" s="38"/>
      <c r="L40" s="31"/>
      <c r="M40" s="31"/>
      <c r="N40" s="32"/>
      <c r="O40" s="33">
        <v>11</v>
      </c>
      <c r="P40" s="23" t="s">
        <v>4</v>
      </c>
      <c r="Q40" s="24">
        <v>2</v>
      </c>
      <c r="R40" s="5">
        <f>IF(O40&gt;Q40,1,IF(Q40&gt;O40,2,0))</f>
        <v>1</v>
      </c>
      <c r="X40" s="26"/>
      <c r="Z40" s="27"/>
      <c r="AA40" s="25" t="s">
        <v>20</v>
      </c>
      <c r="AF40" s="26"/>
      <c r="AH40" s="28"/>
    </row>
    <row r="41" spans="1:34" s="25" customFormat="1" ht="12.75">
      <c r="A41" s="1"/>
      <c r="G41" s="2"/>
      <c r="H41" s="3"/>
      <c r="I41" s="4"/>
      <c r="J41" s="5"/>
      <c r="K41" s="39">
        <v>0.75</v>
      </c>
      <c r="L41" s="31"/>
      <c r="M41" s="31"/>
      <c r="N41" s="32"/>
      <c r="O41" s="33">
        <v>11</v>
      </c>
      <c r="P41" s="23" t="s">
        <v>4</v>
      </c>
      <c r="Q41" s="24">
        <v>2</v>
      </c>
      <c r="R41" s="5">
        <f>IF(O41&gt;Q41,1,IF(Q41&gt;O41,2,0))</f>
        <v>1</v>
      </c>
      <c r="X41" s="26"/>
      <c r="Z41" s="27"/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/>
      <c r="P42" s="23" t="s">
        <v>4</v>
      </c>
      <c r="Q42" s="24"/>
      <c r="R42" s="5">
        <f>IF(O42&gt;Q42,1,IF(Q42&gt;O42,2,0))</f>
        <v>0</v>
      </c>
      <c r="X42" s="26"/>
      <c r="Z42" s="27"/>
      <c r="AA42" s="42" t="str">
        <f>IF(AE36=3,AA31,IF(AG36=3,AA35,""))</f>
        <v>Dibbern H. /Werner K. (TTVSH / TTVB)</v>
      </c>
      <c r="AB42" s="42"/>
      <c r="AC42" s="42"/>
      <c r="AD42" s="42"/>
      <c r="AF42" s="26"/>
      <c r="AH42" s="28"/>
    </row>
    <row r="43" spans="1:34" s="25" customFormat="1" ht="12.75">
      <c r="A43" s="1">
        <v>11</v>
      </c>
      <c r="B43" s="20"/>
      <c r="C43" s="21" t="s">
        <v>189</v>
      </c>
      <c r="D43" s="21"/>
      <c r="E43" s="21"/>
      <c r="F43" s="21"/>
      <c r="G43" s="22">
        <v>11</v>
      </c>
      <c r="H43" s="23" t="s">
        <v>4</v>
      </c>
      <c r="I43" s="24">
        <v>5</v>
      </c>
      <c r="J43" s="5">
        <f>IF(G43&gt;I43,1,IF(I43&gt;G43,2,0))</f>
        <v>1</v>
      </c>
      <c r="K43" s="21" t="str">
        <f>IF(G48=3,C43,IF(I48=3,C47,""))</f>
        <v>Julius / Wagner C.(TTVN / TTTV)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F43" s="26"/>
      <c r="AH43" s="28"/>
    </row>
    <row r="44" spans="1:34" s="25" customFormat="1" ht="12.75">
      <c r="A44" s="1"/>
      <c r="C44" s="29"/>
      <c r="D44" s="29"/>
      <c r="E44" s="29"/>
      <c r="F44" s="29"/>
      <c r="G44" s="22">
        <v>4</v>
      </c>
      <c r="H44" s="23" t="s">
        <v>4</v>
      </c>
      <c r="I44" s="24">
        <v>11</v>
      </c>
      <c r="J44" s="5">
        <f>IF(G44&gt;I44,1,IF(I44&gt;G44,2,0))</f>
        <v>2</v>
      </c>
      <c r="O44" s="35">
        <f>COUNTIF(R39:R43,1)</f>
        <v>3</v>
      </c>
      <c r="P44" s="36" t="s">
        <v>4</v>
      </c>
      <c r="Q44" s="37">
        <f>COUNTIF(R39:R43,2)</f>
        <v>0</v>
      </c>
      <c r="R44" s="5">
        <f>SUM(R39:R43)</f>
        <v>3</v>
      </c>
      <c r="X44" s="26"/>
      <c r="Z44" s="27"/>
      <c r="AF44" s="26"/>
      <c r="AH44" s="28"/>
    </row>
    <row r="45" spans="1:34" s="25" customFormat="1" ht="12.75">
      <c r="A45" s="1"/>
      <c r="C45" s="30">
        <v>0.6875</v>
      </c>
      <c r="D45" s="31"/>
      <c r="E45" s="31"/>
      <c r="F45" s="32"/>
      <c r="G45" s="33">
        <v>11</v>
      </c>
      <c r="H45" s="23" t="s">
        <v>4</v>
      </c>
      <c r="I45" s="24">
        <v>9</v>
      </c>
      <c r="J45" s="5">
        <f>IF(G45&gt;I45,1,IF(I45&gt;G45,2,0))</f>
        <v>1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>
        <v>13</v>
      </c>
      <c r="H46" s="23" t="s">
        <v>4</v>
      </c>
      <c r="I46" s="24">
        <v>11</v>
      </c>
      <c r="J46" s="5">
        <f>IF(G46&gt;I46,1,IF(I46&gt;G46,2,0))</f>
        <v>1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190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Dibbern H. /Werner K. (TTVSH / TTVB)</v>
      </c>
      <c r="T47" s="21"/>
      <c r="U47" s="21"/>
      <c r="V47" s="21"/>
      <c r="W47" s="33">
        <v>11</v>
      </c>
      <c r="X47" s="23" t="s">
        <v>4</v>
      </c>
      <c r="Y47" s="24">
        <v>5</v>
      </c>
      <c r="Z47" s="5">
        <f>IF(W47&gt;Y47,1,IF(Y47&gt;W47,2,0))</f>
        <v>1</v>
      </c>
      <c r="AF47" s="26"/>
      <c r="AH47" s="28"/>
    </row>
    <row r="48" spans="1:34" s="25" customFormat="1" ht="12.75">
      <c r="A48" s="1"/>
      <c r="C48" s="34"/>
      <c r="D48" s="34"/>
      <c r="E48" s="34"/>
      <c r="F48" s="34"/>
      <c r="G48" s="35">
        <f>COUNTIF(J43:J47,1)</f>
        <v>3</v>
      </c>
      <c r="H48" s="36" t="s">
        <v>4</v>
      </c>
      <c r="I48" s="37">
        <f>COUNTIF(J43:J47,2)</f>
        <v>1</v>
      </c>
      <c r="J48" s="5">
        <f>SUM(J43:J47)</f>
        <v>5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11</v>
      </c>
      <c r="X48" s="23" t="s">
        <v>4</v>
      </c>
      <c r="Y48" s="24">
        <v>3</v>
      </c>
      <c r="Z48" s="5">
        <f>IF(W48&gt;Y48,1,IF(Y48&gt;W48,2,0))</f>
        <v>1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0.5416666666666666</v>
      </c>
      <c r="T49" s="31"/>
      <c r="U49" s="31"/>
      <c r="V49" s="32"/>
      <c r="W49" s="33">
        <v>9</v>
      </c>
      <c r="X49" s="23" t="s">
        <v>4</v>
      </c>
      <c r="Y49" s="24">
        <v>11</v>
      </c>
      <c r="Z49" s="5">
        <f>IF(W49&gt;Y49,1,IF(Y49&gt;W49,2,0))</f>
        <v>2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11</v>
      </c>
      <c r="X50" s="23" t="s">
        <v>4</v>
      </c>
      <c r="Y50" s="24">
        <v>6</v>
      </c>
      <c r="Z50" s="5">
        <f>IF(W50&gt;Y50,1,IF(Y50&gt;W50,2,0))</f>
        <v>1</v>
      </c>
      <c r="AF50" s="26"/>
      <c r="AH50" s="28"/>
    </row>
    <row r="51" spans="1:34" s="25" customFormat="1" ht="12.75">
      <c r="A51" s="1">
        <v>13</v>
      </c>
      <c r="B51" s="20"/>
      <c r="C51" s="21" t="s">
        <v>191</v>
      </c>
      <c r="D51" s="21"/>
      <c r="E51" s="21"/>
      <c r="F51" s="21"/>
      <c r="G51" s="22">
        <v>11</v>
      </c>
      <c r="H51" s="23" t="s">
        <v>4</v>
      </c>
      <c r="I51" s="24">
        <v>5</v>
      </c>
      <c r="J51" s="5">
        <f>IF(G51&gt;I51,1,IF(I51&gt;G51,2,0))</f>
        <v>1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Brögger / Wiesen (WTTV)</v>
      </c>
      <c r="T51" s="21"/>
      <c r="U51" s="21"/>
      <c r="V51" s="21"/>
      <c r="W51" s="33"/>
      <c r="X51" s="23" t="s">
        <v>4</v>
      </c>
      <c r="Y51" s="24"/>
      <c r="Z51" s="5">
        <f>IF(W51&gt;Y51,1,IF(Y51&gt;W51,2,0))</f>
        <v>0</v>
      </c>
      <c r="AF51" s="26"/>
      <c r="AH51" s="28"/>
    </row>
    <row r="52" spans="1:34" s="25" customFormat="1" ht="12.75">
      <c r="A52" s="1"/>
      <c r="C52" s="29"/>
      <c r="D52" s="29"/>
      <c r="E52" s="29"/>
      <c r="F52" s="29"/>
      <c r="G52" s="22">
        <v>11</v>
      </c>
      <c r="H52" s="23" t="s">
        <v>4</v>
      </c>
      <c r="I52" s="24">
        <v>9</v>
      </c>
      <c r="J52" s="5">
        <f>IF(G52&gt;I52,1,IF(I52&gt;G52,2,0))</f>
        <v>1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3</v>
      </c>
      <c r="X52" s="36" t="s">
        <v>4</v>
      </c>
      <c r="Y52" s="37">
        <f>COUNTIF(Z47:Z51,2)</f>
        <v>1</v>
      </c>
      <c r="Z52" s="27"/>
      <c r="AF52" s="26"/>
      <c r="AH52" s="28"/>
    </row>
    <row r="53" spans="1:34" s="25" customFormat="1" ht="12.75">
      <c r="A53" s="1"/>
      <c r="C53" s="30">
        <v>0.6875</v>
      </c>
      <c r="D53" s="31"/>
      <c r="E53" s="31"/>
      <c r="F53" s="32"/>
      <c r="G53" s="33">
        <v>13</v>
      </c>
      <c r="H53" s="23" t="s">
        <v>4</v>
      </c>
      <c r="I53" s="24">
        <v>11</v>
      </c>
      <c r="J53" s="5">
        <f>IF(G53&gt;I53,1,IF(I53&gt;G53,2,0))</f>
        <v>1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/>
      <c r="H54" s="23" t="s">
        <v>4</v>
      </c>
      <c r="I54" s="24"/>
      <c r="J54" s="5">
        <f>IF(G54&gt;I54,1,IF(I54&gt;G54,2,0))</f>
        <v>0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192</v>
      </c>
      <c r="D55" s="21"/>
      <c r="E55" s="21"/>
      <c r="F55" s="21"/>
      <c r="G55" s="33"/>
      <c r="H55" s="23" t="s">
        <v>4</v>
      </c>
      <c r="I55" s="24"/>
      <c r="J55" s="5">
        <f>IF(G55&gt;I55,1,IF(I55&gt;G55,2,0))</f>
        <v>0</v>
      </c>
      <c r="K55" s="21" t="str">
        <f>IF(G56=3,C51,IF(I56=3,C55,""))</f>
        <v>Huber / Kramm (BYTTV)</v>
      </c>
      <c r="L55" s="21"/>
      <c r="M55" s="21"/>
      <c r="N55" s="21"/>
      <c r="O55" s="33">
        <v>7</v>
      </c>
      <c r="P55" s="23" t="s">
        <v>4</v>
      </c>
      <c r="Q55" s="24">
        <v>11</v>
      </c>
      <c r="R55" s="5">
        <f>IF(O55&gt;Q55,1,IF(Q55&gt;O55,2,0))</f>
        <v>2</v>
      </c>
      <c r="X55" s="26"/>
      <c r="Z55" s="27"/>
      <c r="AF55" s="26"/>
      <c r="AH55" s="28"/>
    </row>
    <row r="56" spans="1:34" s="25" customFormat="1" ht="12.75">
      <c r="A56" s="1"/>
      <c r="C56" s="34"/>
      <c r="D56" s="34"/>
      <c r="E56" s="34"/>
      <c r="F56" s="34"/>
      <c r="G56" s="35">
        <f>COUNTIF(J51:J55,1)</f>
        <v>3</v>
      </c>
      <c r="H56" s="36" t="s">
        <v>4</v>
      </c>
      <c r="I56" s="37">
        <f>COUNTIF(J51:J55,2)</f>
        <v>0</v>
      </c>
      <c r="J56" s="5">
        <f>SUM(J51:J55)</f>
        <v>3</v>
      </c>
      <c r="K56" s="38"/>
      <c r="L56" s="31"/>
      <c r="M56" s="31"/>
      <c r="N56" s="32"/>
      <c r="O56" s="33">
        <v>14</v>
      </c>
      <c r="P56" s="23" t="s">
        <v>4</v>
      </c>
      <c r="Q56" s="24">
        <v>12</v>
      </c>
      <c r="R56" s="5">
        <f>IF(O56&gt;Q56,1,IF(Q56&gt;O56,2,0))</f>
        <v>1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39">
        <v>0.75</v>
      </c>
      <c r="L57" s="31"/>
      <c r="M57" s="31"/>
      <c r="N57" s="32"/>
      <c r="O57" s="33">
        <v>3</v>
      </c>
      <c r="P57" s="23" t="s">
        <v>4</v>
      </c>
      <c r="Q57" s="24">
        <v>11</v>
      </c>
      <c r="R57" s="5">
        <f>IF(O57&gt;Q57,1,IF(Q57&gt;O57,2,0))</f>
        <v>2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11</v>
      </c>
      <c r="P58" s="23" t="s">
        <v>4</v>
      </c>
      <c r="Q58" s="24">
        <v>8</v>
      </c>
      <c r="R58" s="5">
        <f>IF(O58&gt;Q58,1,IF(Q58&gt;O58,2,0))</f>
        <v>1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193</v>
      </c>
      <c r="D59" s="21"/>
      <c r="E59" s="21"/>
      <c r="F59" s="21"/>
      <c r="G59" s="22">
        <v>6</v>
      </c>
      <c r="H59" s="23" t="s">
        <v>4</v>
      </c>
      <c r="I59" s="24">
        <v>11</v>
      </c>
      <c r="J59" s="5">
        <f>IF(G59&gt;I59,1,IF(I59&gt;G59,2,0))</f>
        <v>2</v>
      </c>
      <c r="K59" s="21" t="str">
        <f>IF(G64=3,C59,IF(I64=3,C63,""))</f>
        <v>Brögger / Wiesen (WTTV)</v>
      </c>
      <c r="L59" s="21"/>
      <c r="M59" s="21"/>
      <c r="N59" s="21"/>
      <c r="O59" s="33">
        <v>3</v>
      </c>
      <c r="P59" s="23" t="s">
        <v>4</v>
      </c>
      <c r="Q59" s="24">
        <v>11</v>
      </c>
      <c r="R59" s="5">
        <f>IF(O59&gt;Q59,1,IF(Q59&gt;O59,2,0))</f>
        <v>2</v>
      </c>
      <c r="X59" s="26"/>
      <c r="Z59" s="27"/>
      <c r="AF59" s="26"/>
      <c r="AH59" s="28"/>
    </row>
    <row r="60" spans="1:34" s="25" customFormat="1" ht="12.75">
      <c r="A60" s="1"/>
      <c r="C60" s="29"/>
      <c r="D60" s="29"/>
      <c r="E60" s="29"/>
      <c r="F60" s="29"/>
      <c r="G60" s="22">
        <v>5</v>
      </c>
      <c r="H60" s="23" t="s">
        <v>4</v>
      </c>
      <c r="I60" s="24">
        <v>11</v>
      </c>
      <c r="J60" s="5">
        <f>IF(G60&gt;I60,1,IF(I60&gt;G60,2,0))</f>
        <v>2</v>
      </c>
      <c r="O60" s="35">
        <f>COUNTIF(R55:R59,1)</f>
        <v>2</v>
      </c>
      <c r="P60" s="36" t="s">
        <v>4</v>
      </c>
      <c r="Q60" s="37">
        <f>COUNTIF(R55:R59,2)</f>
        <v>3</v>
      </c>
      <c r="R60" s="5">
        <f>SUM(R55:R59)</f>
        <v>8</v>
      </c>
      <c r="X60" s="26"/>
      <c r="Z60" s="27"/>
      <c r="AF60" s="26"/>
      <c r="AH60" s="28"/>
    </row>
    <row r="61" spans="1:34" s="25" customFormat="1" ht="12.75">
      <c r="A61" s="1"/>
      <c r="C61" s="30">
        <v>0.6875</v>
      </c>
      <c r="D61" s="31"/>
      <c r="E61" s="31"/>
      <c r="F61" s="32"/>
      <c r="G61" s="33">
        <v>9</v>
      </c>
      <c r="H61" s="23" t="s">
        <v>4</v>
      </c>
      <c r="I61" s="24">
        <v>11</v>
      </c>
      <c r="J61" s="5">
        <f>IF(G61&gt;I61,1,IF(I61&gt;G61,2,0))</f>
        <v>2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/>
      <c r="H62" s="23" t="s">
        <v>4</v>
      </c>
      <c r="I62" s="24"/>
      <c r="J62" s="5">
        <f>IF(G62&gt;I62,1,IF(I62&gt;G62,2,0))</f>
        <v>0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194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/>
      <c r="D64" s="34"/>
      <c r="E64" s="34"/>
      <c r="F64" s="34"/>
      <c r="G64" s="35">
        <f>COUNTIF(J59:J63,1)</f>
        <v>0</v>
      </c>
      <c r="H64" s="36" t="s">
        <v>4</v>
      </c>
      <c r="I64" s="37">
        <f>COUNTIF(J59:J63,2)</f>
        <v>3</v>
      </c>
      <c r="J64" s="5">
        <f>SUM(J59:J63)</f>
        <v>6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AA42:AD42"/>
    <mergeCell ref="C43:F43"/>
    <mergeCell ref="K43:N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'DAMEN B DOPPEL'!G8=3</formula>
    </cfRule>
    <cfRule type="expression" priority="2" dxfId="1" stopIfTrue="1">
      <formula>'DAMEN B DOPPEL'!I8=3</formula>
    </cfRule>
  </conditionalFormatting>
  <conditionalFormatting sqref="C7:F7 C15:F15 C23:F23 C31:F31 C39:F39 C47:F47 C55:F55 C63:F63">
    <cfRule type="expression" priority="3" dxfId="1" stopIfTrue="1">
      <formula>'DAMEN B DOPPEL'!G8=3</formula>
    </cfRule>
    <cfRule type="expression" priority="4" dxfId="2" stopIfTrue="1">
      <formula>'DAMEN B DOPPEL'!I8=3</formula>
    </cfRule>
  </conditionalFormatting>
  <conditionalFormatting sqref="K11:N11">
    <cfRule type="expression" priority="5" dxfId="1" stopIfTrue="1">
      <formula>'DAMEN B DOPPEL'!O12=3</formula>
    </cfRule>
    <cfRule type="expression" priority="6" dxfId="0" stopIfTrue="1">
      <formula>'DAMEN B DOPPEL'!Q16=3</formula>
    </cfRule>
  </conditionalFormatting>
  <conditionalFormatting sqref="K27:N27 K43:N43 K59:N59 S19:V19 S51 AA35:AD35">
    <cfRule type="expression" priority="7" dxfId="1" stopIfTrue="1">
      <formula>'DAMEN B DOPPEL'!O20=3</formula>
    </cfRule>
    <cfRule type="expression" priority="8" dxfId="0" stopIfTrue="1">
      <formula>'DAMEN B DOPPEL'!Q20=3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195</v>
      </c>
      <c r="D3" s="21"/>
      <c r="E3" s="21"/>
      <c r="F3" s="21"/>
      <c r="G3" s="22">
        <v>11</v>
      </c>
      <c r="H3" s="23" t="s">
        <v>4</v>
      </c>
      <c r="I3" s="24">
        <v>0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/>
      <c r="D4" s="29"/>
      <c r="E4" s="29"/>
      <c r="F4" s="29"/>
      <c r="G4" s="22">
        <v>11</v>
      </c>
      <c r="H4" s="23" t="s">
        <v>4</v>
      </c>
      <c r="I4" s="24">
        <v>0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196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0.7291666666666666</v>
      </c>
      <c r="D5" s="31"/>
      <c r="E5" s="31"/>
      <c r="F5" s="32"/>
      <c r="G5" s="33">
        <v>11</v>
      </c>
      <c r="H5" s="23" t="s">
        <v>4</v>
      </c>
      <c r="I5" s="24">
        <v>0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70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Mädler / Zibis (SÄTTV)</v>
      </c>
      <c r="L7" s="21"/>
      <c r="M7" s="21"/>
      <c r="N7" s="21"/>
      <c r="O7" s="33">
        <v>11</v>
      </c>
      <c r="P7" s="23" t="s">
        <v>4</v>
      </c>
      <c r="Q7" s="24">
        <v>2</v>
      </c>
      <c r="R7" s="5">
        <f>IF(O7&gt;Q7,1,IF(Q7&gt;O7,2,0))</f>
        <v>1</v>
      </c>
      <c r="X7" s="26"/>
      <c r="Z7" s="27"/>
      <c r="AF7" s="26"/>
      <c r="AH7" s="28"/>
    </row>
    <row r="8" spans="1:34" s="25" customFormat="1" ht="12.75">
      <c r="A8" s="1"/>
      <c r="C8" s="34"/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4</v>
      </c>
      <c r="P8" s="23" t="s">
        <v>4</v>
      </c>
      <c r="Q8" s="24">
        <v>11</v>
      </c>
      <c r="R8" s="5">
        <f>IF(O8&gt;Q8,1,IF(Q8&gt;O8,2,0))</f>
        <v>2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43">
        <v>0.7708333333333334</v>
      </c>
      <c r="L9" s="31"/>
      <c r="M9" s="31"/>
      <c r="N9" s="32"/>
      <c r="O9" s="33">
        <v>4</v>
      </c>
      <c r="P9" s="23" t="s">
        <v>4</v>
      </c>
      <c r="Q9" s="24">
        <v>11</v>
      </c>
      <c r="R9" s="5">
        <f>IF(O9&gt;Q9,1,IF(Q9&gt;O9,2,0))</f>
        <v>2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11</v>
      </c>
      <c r="P10" s="23" t="s">
        <v>4</v>
      </c>
      <c r="Q10" s="24">
        <v>6</v>
      </c>
      <c r="R10" s="5">
        <f>IF(O10&gt;Q10,1,IF(Q10&gt;O10,2,0))</f>
        <v>1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197</v>
      </c>
      <c r="D11" s="21"/>
      <c r="E11" s="21"/>
      <c r="F11" s="21"/>
      <c r="G11" s="22">
        <v>11</v>
      </c>
      <c r="H11" s="23" t="s">
        <v>4</v>
      </c>
      <c r="I11" s="24">
        <v>6</v>
      </c>
      <c r="J11" s="5">
        <f>IF(G11&gt;I11,1,IF(I11&gt;G11,2,0))</f>
        <v>1</v>
      </c>
      <c r="K11" s="21" t="str">
        <f>IF(G16=3,C11,IF(I16=3,C15,""))</f>
        <v>Gaida-Scholz / Senftl (BYTTV)</v>
      </c>
      <c r="L11" s="21"/>
      <c r="M11" s="21"/>
      <c r="N11" s="21"/>
      <c r="O11" s="33">
        <v>11</v>
      </c>
      <c r="P11" s="23" t="s">
        <v>4</v>
      </c>
      <c r="Q11" s="24">
        <v>3</v>
      </c>
      <c r="R11" s="5">
        <f>IF(O11&gt;Q11,1,IF(Q11&gt;O11,2,0))</f>
        <v>1</v>
      </c>
      <c r="X11" s="26"/>
      <c r="Z11" s="27"/>
      <c r="AF11" s="26"/>
      <c r="AH11" s="28"/>
    </row>
    <row r="12" spans="1:34" s="25" customFormat="1" ht="12.75">
      <c r="A12" s="1"/>
      <c r="C12" s="29"/>
      <c r="D12" s="29"/>
      <c r="E12" s="29"/>
      <c r="F12" s="29"/>
      <c r="G12" s="22">
        <v>11</v>
      </c>
      <c r="H12" s="23" t="s">
        <v>4</v>
      </c>
      <c r="I12" s="24">
        <v>5</v>
      </c>
      <c r="J12" s="5">
        <f>IF(G12&gt;I12,1,IF(I12&gt;G12,2,0))</f>
        <v>1</v>
      </c>
      <c r="O12" s="35">
        <f>COUNTIF(R7:R11,1)</f>
        <v>3</v>
      </c>
      <c r="P12" s="36" t="s">
        <v>4</v>
      </c>
      <c r="Q12" s="37">
        <f>COUNTIF(R7:R11,2)</f>
        <v>2</v>
      </c>
      <c r="R12" s="5">
        <f>SUM(R7:R11)</f>
        <v>7</v>
      </c>
      <c r="X12" s="26"/>
      <c r="Z12" s="28"/>
      <c r="AF12" s="26"/>
      <c r="AH12" s="28"/>
    </row>
    <row r="13" spans="1:34" s="25" customFormat="1" ht="12.75">
      <c r="A13" s="1"/>
      <c r="C13" s="30">
        <v>0.7291666666666666</v>
      </c>
      <c r="D13" s="31"/>
      <c r="E13" s="31"/>
      <c r="F13" s="32"/>
      <c r="G13" s="33">
        <v>11</v>
      </c>
      <c r="H13" s="23" t="s">
        <v>4</v>
      </c>
      <c r="I13" s="24">
        <v>6</v>
      </c>
      <c r="J13" s="5">
        <f>IF(G13&gt;I13,1,IF(I13&gt;G13,2,0))</f>
        <v>1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/>
      <c r="H14" s="23" t="s">
        <v>4</v>
      </c>
      <c r="I14" s="24"/>
      <c r="J14" s="5">
        <f>IF(G14&gt;I14,1,IF(I14&gt;G14,2,0))</f>
        <v>0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198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Mädler / Zibis (SÄTTV)</v>
      </c>
      <c r="T15" s="21"/>
      <c r="U15" s="21"/>
      <c r="V15" s="21"/>
      <c r="W15" s="33">
        <v>3</v>
      </c>
      <c r="X15" s="23" t="s">
        <v>4</v>
      </c>
      <c r="Y15" s="24">
        <v>11</v>
      </c>
      <c r="Z15" s="5">
        <f>IF(W15&gt;Y15,1,IF(Y15&gt;W15,2,0))</f>
        <v>2</v>
      </c>
      <c r="AF15" s="26"/>
      <c r="AH15" s="28"/>
    </row>
    <row r="16" spans="1:34" s="25" customFormat="1" ht="12.75">
      <c r="A16" s="1"/>
      <c r="C16" s="34"/>
      <c r="D16" s="34"/>
      <c r="E16" s="34"/>
      <c r="F16" s="34"/>
      <c r="G16" s="35">
        <f>COUNTIF(J11:J15,1)</f>
        <v>3</v>
      </c>
      <c r="H16" s="36" t="s">
        <v>4</v>
      </c>
      <c r="I16" s="37">
        <f>COUNTIF(J11:J15,2)</f>
        <v>0</v>
      </c>
      <c r="J16" s="5">
        <f>SUM(J11:J15)</f>
        <v>3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13</v>
      </c>
      <c r="X16" s="23" t="s">
        <v>4</v>
      </c>
      <c r="Y16" s="24">
        <v>15</v>
      </c>
      <c r="Z16" s="5">
        <f>IF(W16&gt;Y16,1,IF(Y16&gt;W16,2,0))</f>
        <v>2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0.5416666666666666</v>
      </c>
      <c r="T17" s="31"/>
      <c r="U17" s="31"/>
      <c r="V17" s="32"/>
      <c r="W17" s="33">
        <v>12</v>
      </c>
      <c r="X17" s="23" t="s">
        <v>4</v>
      </c>
      <c r="Y17" s="24">
        <v>10</v>
      </c>
      <c r="Z17" s="5">
        <f>IF(W17&gt;Y17,1,IF(Y17&gt;W17,2,0))</f>
        <v>1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46"/>
      <c r="N18" s="31"/>
      <c r="O18" s="31"/>
      <c r="P18" s="40"/>
      <c r="Q18" s="31"/>
      <c r="R18" s="41"/>
      <c r="S18" s="38"/>
      <c r="T18" s="31"/>
      <c r="U18" s="31"/>
      <c r="V18" s="32"/>
      <c r="W18" s="33">
        <v>11</v>
      </c>
      <c r="X18" s="23" t="s">
        <v>4</v>
      </c>
      <c r="Y18" s="24">
        <v>4</v>
      </c>
      <c r="Z18" s="5">
        <f>IF(W18&gt;Y18,1,IF(Y18&gt;W18,2,0))</f>
        <v>1</v>
      </c>
      <c r="AF18" s="26"/>
      <c r="AH18" s="28"/>
    </row>
    <row r="19" spans="1:34" s="25" customFormat="1" ht="12.75">
      <c r="A19" s="1">
        <v>5</v>
      </c>
      <c r="B19" s="20"/>
      <c r="C19" s="21" t="s">
        <v>199</v>
      </c>
      <c r="D19" s="21"/>
      <c r="E19" s="21"/>
      <c r="F19" s="21"/>
      <c r="G19" s="22">
        <v>6</v>
      </c>
      <c r="H19" s="23" t="s">
        <v>4</v>
      </c>
      <c r="I19" s="24">
        <v>11</v>
      </c>
      <c r="J19" s="5">
        <f>IF(G19&gt;I19,1,IF(I19&gt;G19,2,0))</f>
        <v>2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Brugger / Scheuerer (BYTTV)</v>
      </c>
      <c r="T19" s="21"/>
      <c r="U19" s="21"/>
      <c r="V19" s="21"/>
      <c r="W19" s="33">
        <v>10</v>
      </c>
      <c r="X19" s="23" t="s">
        <v>4</v>
      </c>
      <c r="Y19" s="24">
        <v>12</v>
      </c>
      <c r="Z19" s="5">
        <f>IF(W19&gt;Y19,1,IF(Y19&gt;W19,2,0))</f>
        <v>2</v>
      </c>
      <c r="AF19" s="26"/>
      <c r="AH19" s="28"/>
    </row>
    <row r="20" spans="1:34" s="25" customFormat="1" ht="12.75">
      <c r="A20" s="1"/>
      <c r="C20" s="29"/>
      <c r="D20" s="29"/>
      <c r="E20" s="29"/>
      <c r="F20" s="29"/>
      <c r="G20" s="22">
        <v>9</v>
      </c>
      <c r="H20" s="23" t="s">
        <v>4</v>
      </c>
      <c r="I20" s="24">
        <v>11</v>
      </c>
      <c r="J20" s="5">
        <f>IF(G20&gt;I20,1,IF(I20&gt;G20,2,0))</f>
        <v>2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2</v>
      </c>
      <c r="X20" s="36" t="s">
        <v>4</v>
      </c>
      <c r="Y20" s="37">
        <f>COUNTIF(Z15:Z19,2)</f>
        <v>3</v>
      </c>
      <c r="Z20" s="28"/>
      <c r="AF20" s="26"/>
      <c r="AH20" s="28"/>
    </row>
    <row r="21" spans="1:34" s="25" customFormat="1" ht="12.75">
      <c r="A21" s="1"/>
      <c r="C21" s="30">
        <v>0.7291666666666666</v>
      </c>
      <c r="D21" s="31"/>
      <c r="E21" s="31"/>
      <c r="F21" s="32"/>
      <c r="G21" s="33">
        <v>10</v>
      </c>
      <c r="H21" s="23" t="s">
        <v>4</v>
      </c>
      <c r="I21" s="24">
        <v>12</v>
      </c>
      <c r="J21" s="5">
        <f>IF(G21&gt;I21,1,IF(I21&gt;G21,2,0))</f>
        <v>2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/>
      <c r="H22" s="23" t="s">
        <v>4</v>
      </c>
      <c r="I22" s="24"/>
      <c r="J22" s="5">
        <f>IF(G22&gt;I22,1,IF(I22&gt;G22,2,0))</f>
        <v>0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200</v>
      </c>
      <c r="D23" s="21"/>
      <c r="E23" s="21"/>
      <c r="F23" s="21"/>
      <c r="G23" s="33"/>
      <c r="H23" s="23" t="s">
        <v>4</v>
      </c>
      <c r="I23" s="24"/>
      <c r="J23" s="5">
        <f>IF(G23&gt;I23,1,IF(I23&gt;G23,2,0))</f>
        <v>0</v>
      </c>
      <c r="K23" s="21" t="str">
        <f>IF(G24=3,C19,IF(I24=3,C23,""))</f>
        <v>Aicher J. /  Fahldieck K (TTVR)</v>
      </c>
      <c r="L23" s="21"/>
      <c r="M23" s="21"/>
      <c r="N23" s="21"/>
      <c r="O23" s="33">
        <v>11</v>
      </c>
      <c r="P23" s="23" t="s">
        <v>4</v>
      </c>
      <c r="Q23" s="24">
        <v>6</v>
      </c>
      <c r="R23" s="5">
        <f>IF(O23&gt;Q23,1,IF(Q23&gt;O23,2,0))</f>
        <v>1</v>
      </c>
      <c r="X23" s="26"/>
      <c r="Z23" s="27"/>
      <c r="AF23" s="26"/>
      <c r="AH23" s="28"/>
    </row>
    <row r="24" spans="1:34" s="25" customFormat="1" ht="12.75">
      <c r="A24" s="1"/>
      <c r="C24" s="34"/>
      <c r="D24" s="34"/>
      <c r="E24" s="34"/>
      <c r="F24" s="34"/>
      <c r="G24" s="35">
        <f>COUNTIF(J19:J23,1)</f>
        <v>0</v>
      </c>
      <c r="H24" s="36" t="s">
        <v>4</v>
      </c>
      <c r="I24" s="37">
        <f>COUNTIF(J19:J23,2)</f>
        <v>3</v>
      </c>
      <c r="J24" s="5">
        <f>SUM(J19:J23)</f>
        <v>6</v>
      </c>
      <c r="K24" s="38"/>
      <c r="L24" s="31"/>
      <c r="M24" s="31"/>
      <c r="N24" s="32"/>
      <c r="O24" s="33">
        <v>7</v>
      </c>
      <c r="P24" s="23" t="s">
        <v>4</v>
      </c>
      <c r="Q24" s="24">
        <v>11</v>
      </c>
      <c r="R24" s="5">
        <f>IF(O24&gt;Q24,1,IF(Q24&gt;O24,2,0))</f>
        <v>2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43">
        <v>0.7708333333333334</v>
      </c>
      <c r="L25" s="31"/>
      <c r="M25" s="31"/>
      <c r="N25" s="32"/>
      <c r="O25" s="33">
        <v>13</v>
      </c>
      <c r="P25" s="23" t="s">
        <v>4</v>
      </c>
      <c r="Q25" s="24">
        <v>15</v>
      </c>
      <c r="R25" s="5">
        <f>IF(O25&gt;Q25,1,IF(Q25&gt;O25,2,0))</f>
        <v>2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>
        <v>7</v>
      </c>
      <c r="P26" s="23" t="s">
        <v>4</v>
      </c>
      <c r="Q26" s="24">
        <v>11</v>
      </c>
      <c r="R26" s="5">
        <f>IF(O26&gt;Q26,1,IF(Q26&gt;O26,2,0))</f>
        <v>2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201</v>
      </c>
      <c r="D27" s="21"/>
      <c r="E27" s="21"/>
      <c r="F27" s="21"/>
      <c r="G27" s="22">
        <v>11</v>
      </c>
      <c r="H27" s="23" t="s">
        <v>4</v>
      </c>
      <c r="I27" s="24">
        <v>6</v>
      </c>
      <c r="J27" s="5">
        <f>IF(G27&gt;I27,1,IF(I27&gt;G27,2,0))</f>
        <v>1</v>
      </c>
      <c r="K27" s="21" t="str">
        <f>IF(G32=3,C27,IF(I32=3,C31,""))</f>
        <v>Brugger / Scheuerer (BYTTV)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/>
      <c r="D28" s="29"/>
      <c r="E28" s="29"/>
      <c r="F28" s="29"/>
      <c r="G28" s="22">
        <v>3</v>
      </c>
      <c r="H28" s="23" t="s">
        <v>4</v>
      </c>
      <c r="I28" s="24">
        <v>11</v>
      </c>
      <c r="J28" s="5">
        <f>IF(G28&gt;I28,1,IF(I28&gt;G28,2,0))</f>
        <v>2</v>
      </c>
      <c r="O28" s="35">
        <f>COUNTIF(R23:R27,1)</f>
        <v>1</v>
      </c>
      <c r="P28" s="36" t="s">
        <v>4</v>
      </c>
      <c r="Q28" s="37">
        <f>COUNTIF(R23:R27,2)</f>
        <v>3</v>
      </c>
      <c r="R28" s="5">
        <f>SUM(R23:R27)</f>
        <v>7</v>
      </c>
      <c r="X28" s="26"/>
      <c r="Z28" s="27"/>
      <c r="AF28" s="26"/>
      <c r="AH28" s="28"/>
    </row>
    <row r="29" spans="1:34" s="25" customFormat="1" ht="12.75">
      <c r="A29" s="1"/>
      <c r="C29" s="30">
        <v>0.7291666666666666</v>
      </c>
      <c r="D29" s="31"/>
      <c r="E29" s="31"/>
      <c r="F29" s="32"/>
      <c r="G29" s="33">
        <v>11</v>
      </c>
      <c r="H29" s="23" t="s">
        <v>4</v>
      </c>
      <c r="I29" s="24">
        <v>9</v>
      </c>
      <c r="J29" s="5">
        <f>IF(G29&gt;I29,1,IF(I29&gt;G29,2,0))</f>
        <v>1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>
        <v>10</v>
      </c>
      <c r="H30" s="23" t="s">
        <v>4</v>
      </c>
      <c r="I30" s="24">
        <v>12</v>
      </c>
      <c r="J30" s="5">
        <f>IF(G30&gt;I30,1,IF(I30&gt;G30,2,0))</f>
        <v>2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202</v>
      </c>
      <c r="D31" s="21"/>
      <c r="E31" s="21"/>
      <c r="F31" s="21"/>
      <c r="G31" s="33">
        <v>9</v>
      </c>
      <c r="H31" s="23" t="s">
        <v>4</v>
      </c>
      <c r="I31" s="24">
        <v>11</v>
      </c>
      <c r="J31" s="5">
        <f>IF(G31&gt;I31,1,IF(I31&gt;G31,2,0))</f>
        <v>2</v>
      </c>
      <c r="P31" s="26"/>
      <c r="R31" s="5"/>
      <c r="X31" s="26"/>
      <c r="Z31" s="27"/>
      <c r="AA31" s="21" t="str">
        <f>IF(W20=3,S15,IF(Y20=3,S19,""))</f>
        <v>Brugger / Scheuerer (BYTTV)</v>
      </c>
      <c r="AB31" s="21"/>
      <c r="AC31" s="21"/>
      <c r="AD31" s="21"/>
      <c r="AE31" s="33">
        <v>9</v>
      </c>
      <c r="AF31" s="23" t="s">
        <v>4</v>
      </c>
      <c r="AG31" s="24">
        <v>11</v>
      </c>
      <c r="AH31" s="5">
        <f>IF(AE31&gt;AG31,1,IF(AG31&gt;AE31,2,0))</f>
        <v>2</v>
      </c>
    </row>
    <row r="32" spans="1:34" s="25" customFormat="1" ht="12.75">
      <c r="A32" s="1"/>
      <c r="C32" s="34"/>
      <c r="D32" s="34"/>
      <c r="E32" s="34"/>
      <c r="F32" s="34"/>
      <c r="G32" s="35">
        <f>COUNTIF(J27:J31,1)</f>
        <v>2</v>
      </c>
      <c r="H32" s="36" t="s">
        <v>4</v>
      </c>
      <c r="I32" s="37">
        <f>COUNTIF(J27:J31,2)</f>
        <v>3</v>
      </c>
      <c r="J32" s="5">
        <f>SUM(J27:J31)</f>
        <v>8</v>
      </c>
      <c r="P32" s="26"/>
      <c r="R32" s="5"/>
      <c r="X32" s="26"/>
      <c r="Z32" s="27"/>
      <c r="AA32" s="38"/>
      <c r="AB32" s="31"/>
      <c r="AC32" s="31"/>
      <c r="AD32" s="32"/>
      <c r="AE32" s="33">
        <v>11</v>
      </c>
      <c r="AF32" s="23" t="s">
        <v>4</v>
      </c>
      <c r="AG32" s="24">
        <v>4</v>
      </c>
      <c r="AH32" s="5">
        <f>IF(AE32&gt;AG32,1,IF(AG32&gt;AE32,2,0))</f>
        <v>1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0.6041666666666666</v>
      </c>
      <c r="AB33" s="31"/>
      <c r="AC33" s="31"/>
      <c r="AD33" s="32"/>
      <c r="AE33" s="33">
        <v>11</v>
      </c>
      <c r="AF33" s="23" t="s">
        <v>4</v>
      </c>
      <c r="AG33" s="24">
        <v>6</v>
      </c>
      <c r="AH33" s="5">
        <f>IF(AE33&gt;AG33,1,IF(AG33&gt;AE33,2,0))</f>
        <v>1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>
        <v>5</v>
      </c>
      <c r="AF34" s="23" t="s">
        <v>4</v>
      </c>
      <c r="AG34" s="24">
        <v>11</v>
      </c>
      <c r="AH34" s="5">
        <f>IF(AE34&gt;AG34,1,IF(AG34&gt;AE34,2,0))</f>
        <v>2</v>
      </c>
    </row>
    <row r="35" spans="1:34" s="25" customFormat="1" ht="12.75">
      <c r="A35" s="1">
        <v>9</v>
      </c>
      <c r="B35" s="20"/>
      <c r="C35" s="21" t="s">
        <v>203</v>
      </c>
      <c r="D35" s="21"/>
      <c r="E35" s="21"/>
      <c r="F35" s="21"/>
      <c r="G35" s="22">
        <v>11</v>
      </c>
      <c r="H35" s="23" t="s">
        <v>4</v>
      </c>
      <c r="I35" s="24">
        <v>8</v>
      </c>
      <c r="J35" s="5">
        <f>IF(G35&gt;I35,1,IF(I35&gt;G35,2,0))</f>
        <v>1</v>
      </c>
      <c r="P35" s="26"/>
      <c r="R35" s="5"/>
      <c r="X35" s="26"/>
      <c r="Z35" s="27"/>
      <c r="AA35" s="21" t="str">
        <f>IF(W52=3,S47,IF(Y52=3,S51,""))</f>
        <v>Han Baolian / Noack J. (WTTV /TTVB)</v>
      </c>
      <c r="AB35" s="21"/>
      <c r="AC35" s="21"/>
      <c r="AD35" s="21"/>
      <c r="AE35" s="33">
        <v>8</v>
      </c>
      <c r="AF35" s="23" t="s">
        <v>4</v>
      </c>
      <c r="AG35" s="24">
        <v>11</v>
      </c>
      <c r="AH35" s="5">
        <f>IF(AE35&gt;AG35,1,IF(AG35&gt;AE35,2,0))</f>
        <v>2</v>
      </c>
    </row>
    <row r="36" spans="1:34" s="25" customFormat="1" ht="12.75">
      <c r="A36" s="1"/>
      <c r="C36" s="29"/>
      <c r="D36" s="29"/>
      <c r="E36" s="29"/>
      <c r="F36" s="29"/>
      <c r="G36" s="22">
        <v>15</v>
      </c>
      <c r="H36" s="23" t="s">
        <v>4</v>
      </c>
      <c r="I36" s="24">
        <v>13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2</v>
      </c>
      <c r="AF36" s="36" t="s">
        <v>4</v>
      </c>
      <c r="AG36" s="37">
        <f>COUNTIF(AH31:AH35,2)</f>
        <v>3</v>
      </c>
      <c r="AH36" s="28"/>
    </row>
    <row r="37" spans="1:34" s="25" customFormat="1" ht="12.75">
      <c r="A37" s="1"/>
      <c r="C37" s="30">
        <v>0.7291666666666666</v>
      </c>
      <c r="D37" s="31"/>
      <c r="E37" s="31"/>
      <c r="F37" s="32"/>
      <c r="G37" s="33">
        <v>14</v>
      </c>
      <c r="H37" s="23" t="s">
        <v>4</v>
      </c>
      <c r="I37" s="24">
        <v>12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/>
      <c r="H38" s="23" t="s">
        <v>4</v>
      </c>
      <c r="I38" s="24"/>
      <c r="J38" s="5">
        <f>IF(G38&gt;I38,1,IF(I38&gt;G38,2,0))</f>
        <v>0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204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Leser L. / Matt D. (TTBW)</v>
      </c>
      <c r="L39" s="21"/>
      <c r="M39" s="21"/>
      <c r="N39" s="21"/>
      <c r="O39" s="33">
        <v>11</v>
      </c>
      <c r="P39" s="23" t="s">
        <v>4</v>
      </c>
      <c r="Q39" s="24">
        <v>4</v>
      </c>
      <c r="R39" s="5">
        <f>IF(O39&gt;Q39,1,IF(Q39&gt;O39,2,0))</f>
        <v>1</v>
      </c>
      <c r="X39" s="26"/>
      <c r="Z39" s="27"/>
      <c r="AF39" s="26"/>
      <c r="AH39" s="28"/>
    </row>
    <row r="40" spans="1:34" s="25" customFormat="1" ht="12.75">
      <c r="A40" s="1"/>
      <c r="C40" s="34"/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0</v>
      </c>
      <c r="J40" s="5">
        <f>SUM(J35:J39)</f>
        <v>3</v>
      </c>
      <c r="K40" s="38"/>
      <c r="L40" s="31"/>
      <c r="M40" s="31"/>
      <c r="N40" s="32"/>
      <c r="O40" s="33">
        <v>11</v>
      </c>
      <c r="P40" s="23" t="s">
        <v>4</v>
      </c>
      <c r="Q40" s="24">
        <v>3</v>
      </c>
      <c r="R40" s="5">
        <f>IF(O40&gt;Q40,1,IF(Q40&gt;O40,2,0))</f>
        <v>1</v>
      </c>
      <c r="X40" s="26"/>
      <c r="Z40" s="27"/>
      <c r="AF40" s="26"/>
      <c r="AH40" s="28"/>
    </row>
    <row r="41" spans="1:34" s="25" customFormat="1" ht="12.75">
      <c r="A41" s="1"/>
      <c r="G41" s="2"/>
      <c r="H41" s="3"/>
      <c r="I41" s="4"/>
      <c r="J41" s="5"/>
      <c r="K41" s="43">
        <v>0.7708333333333334</v>
      </c>
      <c r="L41" s="31"/>
      <c r="M41" s="31"/>
      <c r="N41" s="32"/>
      <c r="O41" s="33">
        <v>11</v>
      </c>
      <c r="P41" s="23" t="s">
        <v>4</v>
      </c>
      <c r="Q41" s="24">
        <v>8</v>
      </c>
      <c r="R41" s="5">
        <f>IF(O41&gt;Q41,1,IF(Q41&gt;O41,2,0))</f>
        <v>1</v>
      </c>
      <c r="X41" s="26"/>
      <c r="Z41" s="27"/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/>
      <c r="P42" s="23" t="s">
        <v>4</v>
      </c>
      <c r="Q42" s="24"/>
      <c r="R42" s="5">
        <f>IF(O42&gt;Q42,1,IF(Q42&gt;O42,2,0))</f>
        <v>0</v>
      </c>
      <c r="X42" s="26"/>
      <c r="Z42" s="27"/>
      <c r="AF42" s="26"/>
      <c r="AH42" s="28"/>
    </row>
    <row r="43" spans="1:34" s="25" customFormat="1" ht="12.75">
      <c r="A43" s="1">
        <v>11</v>
      </c>
      <c r="B43" s="20"/>
      <c r="C43" s="21" t="s">
        <v>205</v>
      </c>
      <c r="D43" s="21"/>
      <c r="E43" s="21"/>
      <c r="F43" s="21"/>
      <c r="G43" s="22">
        <v>9</v>
      </c>
      <c r="H43" s="23" t="s">
        <v>4</v>
      </c>
      <c r="I43" s="24">
        <v>11</v>
      </c>
      <c r="J43" s="5">
        <f>IF(G43&gt;I43,1,IF(I43&gt;G43,2,0))</f>
        <v>2</v>
      </c>
      <c r="K43" s="21" t="str">
        <f>IF(G48=3,C43,IF(I48=3,C47,""))</f>
        <v>Binder / Beutel (TTBW)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A43" s="25" t="s">
        <v>20</v>
      </c>
      <c r="AF43" s="26"/>
      <c r="AH43" s="28"/>
    </row>
    <row r="44" spans="1:34" s="25" customFormat="1" ht="12.75">
      <c r="A44" s="1"/>
      <c r="C44" s="29"/>
      <c r="D44" s="29"/>
      <c r="E44" s="29"/>
      <c r="F44" s="29"/>
      <c r="G44" s="22">
        <v>7</v>
      </c>
      <c r="H44" s="23" t="s">
        <v>4</v>
      </c>
      <c r="I44" s="24">
        <v>11</v>
      </c>
      <c r="J44" s="5">
        <f>IF(G44&gt;I44,1,IF(I44&gt;G44,2,0))</f>
        <v>2</v>
      </c>
      <c r="O44" s="35">
        <f>COUNTIF(R39:R43,1)</f>
        <v>3</v>
      </c>
      <c r="P44" s="36" t="s">
        <v>4</v>
      </c>
      <c r="Q44" s="37">
        <f>COUNTIF(R39:R43,2)</f>
        <v>0</v>
      </c>
      <c r="R44" s="5">
        <f>SUM(R39:R43)</f>
        <v>3</v>
      </c>
      <c r="X44" s="26"/>
      <c r="Z44" s="27"/>
      <c r="AF44" s="26"/>
      <c r="AH44" s="28"/>
    </row>
    <row r="45" spans="1:34" s="25" customFormat="1" ht="12.75">
      <c r="A45" s="1"/>
      <c r="C45" s="30">
        <v>0.7291666666666666</v>
      </c>
      <c r="D45" s="31"/>
      <c r="E45" s="31"/>
      <c r="F45" s="32"/>
      <c r="G45" s="33">
        <v>10</v>
      </c>
      <c r="H45" s="23" t="s">
        <v>4</v>
      </c>
      <c r="I45" s="24">
        <v>12</v>
      </c>
      <c r="J45" s="5">
        <f>IF(G45&gt;I45,1,IF(I45&gt;G45,2,0))</f>
        <v>2</v>
      </c>
      <c r="P45" s="26"/>
      <c r="R45" s="5"/>
      <c r="X45" s="26"/>
      <c r="Z45" s="27"/>
      <c r="AA45" s="42" t="str">
        <f>IF(AE36=3,AA31,IF(AG36=3,AA35,""))</f>
        <v>Han Baolian / Noack J. (WTTV /TTVB)</v>
      </c>
      <c r="AB45" s="42"/>
      <c r="AC45" s="42"/>
      <c r="AD45" s="42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/>
      <c r="H46" s="23" t="s">
        <v>4</v>
      </c>
      <c r="I46" s="24"/>
      <c r="J46" s="5">
        <f>IF(G46&gt;I46,1,IF(I46&gt;G46,2,0))</f>
        <v>0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206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Leser L. / Matt D. (TTBW)</v>
      </c>
      <c r="T47" s="21"/>
      <c r="U47" s="21"/>
      <c r="V47" s="21"/>
      <c r="W47" s="33">
        <v>10</v>
      </c>
      <c r="X47" s="23" t="s">
        <v>4</v>
      </c>
      <c r="Y47" s="24">
        <v>12</v>
      </c>
      <c r="Z47" s="5">
        <f>IF(W47&gt;Y47,1,IF(Y47&gt;W47,2,0))</f>
        <v>2</v>
      </c>
      <c r="AF47" s="26"/>
      <c r="AH47" s="28"/>
    </row>
    <row r="48" spans="1:34" s="25" customFormat="1" ht="12.75">
      <c r="A48" s="1"/>
      <c r="C48" s="34"/>
      <c r="D48" s="34"/>
      <c r="E48" s="34"/>
      <c r="F48" s="34"/>
      <c r="G48" s="35">
        <f>COUNTIF(J43:J47,1)</f>
        <v>0</v>
      </c>
      <c r="H48" s="36" t="s">
        <v>4</v>
      </c>
      <c r="I48" s="37">
        <f>COUNTIF(J43:J47,2)</f>
        <v>3</v>
      </c>
      <c r="J48" s="5">
        <f>SUM(J43:J47)</f>
        <v>6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11</v>
      </c>
      <c r="X48" s="23" t="s">
        <v>4</v>
      </c>
      <c r="Y48" s="24">
        <v>9</v>
      </c>
      <c r="Z48" s="5">
        <f>IF(W48&gt;Y48,1,IF(Y48&gt;W48,2,0))</f>
        <v>1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0.5416666666666666</v>
      </c>
      <c r="T49" s="31"/>
      <c r="U49" s="31"/>
      <c r="V49" s="32"/>
      <c r="W49" s="33">
        <v>11</v>
      </c>
      <c r="X49" s="23" t="s">
        <v>4</v>
      </c>
      <c r="Y49" s="24">
        <v>6</v>
      </c>
      <c r="Z49" s="5">
        <f>IF(W49&gt;Y49,1,IF(Y49&gt;W49,2,0))</f>
        <v>1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9</v>
      </c>
      <c r="X50" s="23" t="s">
        <v>4</v>
      </c>
      <c r="Y50" s="24">
        <v>11</v>
      </c>
      <c r="Z50" s="5">
        <f>IF(W50&gt;Y50,1,IF(Y50&gt;W50,2,0))</f>
        <v>2</v>
      </c>
      <c r="AF50" s="26"/>
      <c r="AH50" s="28"/>
    </row>
    <row r="51" spans="1:34" s="25" customFormat="1" ht="12.75">
      <c r="A51" s="1">
        <v>13</v>
      </c>
      <c r="B51" s="20"/>
      <c r="C51" s="21" t="s">
        <v>207</v>
      </c>
      <c r="D51" s="21"/>
      <c r="E51" s="21"/>
      <c r="F51" s="21"/>
      <c r="G51" s="22">
        <v>11</v>
      </c>
      <c r="H51" s="23" t="s">
        <v>4</v>
      </c>
      <c r="I51" s="24">
        <v>5</v>
      </c>
      <c r="J51" s="5">
        <f>IF(G51&gt;I51,1,IF(I51&gt;G51,2,0))</f>
        <v>1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Han Baolian / Noack J. (WTTV /TTVB)</v>
      </c>
      <c r="T51" s="21"/>
      <c r="U51" s="21"/>
      <c r="V51" s="21"/>
      <c r="W51" s="33">
        <v>7</v>
      </c>
      <c r="X51" s="23" t="s">
        <v>4</v>
      </c>
      <c r="Y51" s="24">
        <v>11</v>
      </c>
      <c r="Z51" s="5">
        <f>IF(W51&gt;Y51,1,IF(Y51&gt;W51,2,0))</f>
        <v>2</v>
      </c>
      <c r="AF51" s="26"/>
      <c r="AH51" s="28"/>
    </row>
    <row r="52" spans="1:34" s="25" customFormat="1" ht="12.75">
      <c r="A52" s="1"/>
      <c r="C52" s="29"/>
      <c r="D52" s="29"/>
      <c r="E52" s="29"/>
      <c r="F52" s="29"/>
      <c r="G52" s="22">
        <v>8</v>
      </c>
      <c r="H52" s="23" t="s">
        <v>4</v>
      </c>
      <c r="I52" s="24">
        <v>11</v>
      </c>
      <c r="J52" s="5">
        <f>IF(G52&gt;I52,1,IF(I52&gt;G52,2,0))</f>
        <v>2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2</v>
      </c>
      <c r="X52" s="36" t="s">
        <v>4</v>
      </c>
      <c r="Y52" s="37">
        <f>COUNTIF(Z47:Z51,2)</f>
        <v>3</v>
      </c>
      <c r="Z52" s="27"/>
      <c r="AF52" s="26"/>
      <c r="AH52" s="28"/>
    </row>
    <row r="53" spans="1:34" s="25" customFormat="1" ht="12.75">
      <c r="A53" s="1"/>
      <c r="C53" s="30">
        <v>0.7291666666666666</v>
      </c>
      <c r="D53" s="31"/>
      <c r="E53" s="31"/>
      <c r="F53" s="32"/>
      <c r="G53" s="33">
        <v>7</v>
      </c>
      <c r="H53" s="23" t="s">
        <v>4</v>
      </c>
      <c r="I53" s="24">
        <v>11</v>
      </c>
      <c r="J53" s="5">
        <f>IF(G53&gt;I53,1,IF(I53&gt;G53,2,0))</f>
        <v>2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>
        <v>12</v>
      </c>
      <c r="H54" s="23" t="s">
        <v>4</v>
      </c>
      <c r="I54" s="24">
        <v>10</v>
      </c>
      <c r="J54" s="5">
        <f>IF(G54&gt;I54,1,IF(I54&gt;G54,2,0))</f>
        <v>1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208</v>
      </c>
      <c r="D55" s="21"/>
      <c r="E55" s="21"/>
      <c r="F55" s="21"/>
      <c r="G55" s="33">
        <v>12</v>
      </c>
      <c r="H55" s="23" t="s">
        <v>4</v>
      </c>
      <c r="I55" s="24">
        <v>10</v>
      </c>
      <c r="J55" s="5">
        <f>IF(G55&gt;I55,1,IF(I55&gt;G55,2,0))</f>
        <v>1</v>
      </c>
      <c r="K55" s="21" t="str">
        <f>IF(G56=3,C51,IF(I56=3,C55,""))</f>
        <v>Han Baolian / Noack J. (WTTV /TTVB)</v>
      </c>
      <c r="L55" s="21"/>
      <c r="M55" s="21"/>
      <c r="N55" s="21"/>
      <c r="O55" s="33">
        <v>12</v>
      </c>
      <c r="P55" s="23" t="s">
        <v>4</v>
      </c>
      <c r="Q55" s="24">
        <v>10</v>
      </c>
      <c r="R55" s="5">
        <f>IF(O55&gt;Q55,1,IF(Q55&gt;O55,2,0))</f>
        <v>1</v>
      </c>
      <c r="X55" s="26"/>
      <c r="Z55" s="27"/>
      <c r="AF55" s="26"/>
      <c r="AH55" s="28"/>
    </row>
    <row r="56" spans="1:34" s="25" customFormat="1" ht="12.75">
      <c r="A56" s="1"/>
      <c r="C56" s="34"/>
      <c r="D56" s="34"/>
      <c r="E56" s="34"/>
      <c r="F56" s="34"/>
      <c r="G56" s="35">
        <f>COUNTIF(J51:J55,1)</f>
        <v>3</v>
      </c>
      <c r="H56" s="36" t="s">
        <v>4</v>
      </c>
      <c r="I56" s="37">
        <f>COUNTIF(J51:J55,2)</f>
        <v>2</v>
      </c>
      <c r="J56" s="5">
        <f>SUM(J51:J55)</f>
        <v>7</v>
      </c>
      <c r="K56" s="38"/>
      <c r="L56" s="31"/>
      <c r="M56" s="31"/>
      <c r="N56" s="32"/>
      <c r="O56" s="33">
        <v>11</v>
      </c>
      <c r="P56" s="23" t="s">
        <v>4</v>
      </c>
      <c r="Q56" s="24">
        <v>2</v>
      </c>
      <c r="R56" s="5">
        <f>IF(O56&gt;Q56,1,IF(Q56&gt;O56,2,0))</f>
        <v>1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43">
        <v>0.7708333333333334</v>
      </c>
      <c r="L57" s="31"/>
      <c r="M57" s="31"/>
      <c r="N57" s="32"/>
      <c r="O57" s="33">
        <v>11</v>
      </c>
      <c r="P57" s="23" t="s">
        <v>4</v>
      </c>
      <c r="Q57" s="24">
        <v>7</v>
      </c>
      <c r="R57" s="5">
        <f>IF(O57&gt;Q57,1,IF(Q57&gt;O57,2,0))</f>
        <v>1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/>
      <c r="P58" s="23" t="s">
        <v>4</v>
      </c>
      <c r="Q58" s="24"/>
      <c r="R58" s="5">
        <f>IF(O58&gt;Q58,1,IF(Q58&gt;O58,2,0))</f>
        <v>0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209</v>
      </c>
      <c r="D59" s="21"/>
      <c r="E59" s="21"/>
      <c r="F59" s="21"/>
      <c r="G59" s="22">
        <v>11</v>
      </c>
      <c r="H59" s="23" t="s">
        <v>4</v>
      </c>
      <c r="I59" s="24">
        <v>0</v>
      </c>
      <c r="J59" s="5">
        <f>IF(G59&gt;I59,1,IF(I59&gt;G59,2,0))</f>
        <v>1</v>
      </c>
      <c r="K59" s="21" t="str">
        <f>IF(G64=3,C59,IF(I64=3,C63,""))</f>
        <v>Fischer S. / Synowski P. (WTTV)</v>
      </c>
      <c r="L59" s="21"/>
      <c r="M59" s="21"/>
      <c r="N59" s="21"/>
      <c r="O59" s="33"/>
      <c r="P59" s="23" t="s">
        <v>4</v>
      </c>
      <c r="Q59" s="24"/>
      <c r="R59" s="5">
        <f>IF(O59&gt;Q59,1,IF(Q59&gt;O59,2,0))</f>
        <v>0</v>
      </c>
      <c r="X59" s="26"/>
      <c r="Z59" s="27"/>
      <c r="AF59" s="26"/>
      <c r="AH59" s="28"/>
    </row>
    <row r="60" spans="1:34" s="25" customFormat="1" ht="12.75">
      <c r="A60" s="1"/>
      <c r="C60" s="29"/>
      <c r="D60" s="29"/>
      <c r="E60" s="29"/>
      <c r="F60" s="29"/>
      <c r="G60" s="22">
        <v>11</v>
      </c>
      <c r="H60" s="23" t="s">
        <v>4</v>
      </c>
      <c r="I60" s="24">
        <v>0</v>
      </c>
      <c r="J60" s="5">
        <f>IF(G60&gt;I60,1,IF(I60&gt;G60,2,0))</f>
        <v>1</v>
      </c>
      <c r="O60" s="35">
        <f>COUNTIF(R55:R59,1)</f>
        <v>3</v>
      </c>
      <c r="P60" s="36" t="s">
        <v>4</v>
      </c>
      <c r="Q60" s="37">
        <f>COUNTIF(R55:R59,2)</f>
        <v>0</v>
      </c>
      <c r="R60" s="5">
        <f>SUM(R55:R59)</f>
        <v>3</v>
      </c>
      <c r="X60" s="26"/>
      <c r="Z60" s="27"/>
      <c r="AF60" s="26"/>
      <c r="AH60" s="28"/>
    </row>
    <row r="61" spans="1:34" s="25" customFormat="1" ht="12.75">
      <c r="A61" s="1"/>
      <c r="C61" s="30">
        <v>0.7291666666666666</v>
      </c>
      <c r="D61" s="31"/>
      <c r="E61" s="31"/>
      <c r="F61" s="32"/>
      <c r="G61" s="33">
        <v>11</v>
      </c>
      <c r="H61" s="23" t="s">
        <v>4</v>
      </c>
      <c r="I61" s="24">
        <v>0</v>
      </c>
      <c r="J61" s="5">
        <f>IF(G61&gt;I61,1,IF(I61&gt;G61,2,0))</f>
        <v>1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/>
      <c r="H62" s="23" t="s">
        <v>4</v>
      </c>
      <c r="I62" s="24"/>
      <c r="J62" s="5">
        <f>IF(G62&gt;I62,1,IF(I62&gt;G62,2,0))</f>
        <v>0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70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/>
      <c r="D64" s="34"/>
      <c r="E64" s="34"/>
      <c r="F64" s="34"/>
      <c r="G64" s="35">
        <f>COUNTIF(J59:J63,1)</f>
        <v>3</v>
      </c>
      <c r="H64" s="36" t="s">
        <v>4</v>
      </c>
      <c r="I64" s="37">
        <f>COUNTIF(J59:J63,2)</f>
        <v>0</v>
      </c>
      <c r="J64" s="5">
        <f>SUM(J59:J63)</f>
        <v>3</v>
      </c>
    </row>
  </sheetData>
  <sheetProtection sheet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C43:F43"/>
    <mergeCell ref="K43:N43"/>
    <mergeCell ref="C44:F44"/>
    <mergeCell ref="C45:C46"/>
    <mergeCell ref="AA45:AD45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'DAMEN C DOPPEL'!G8=3</formula>
    </cfRule>
    <cfRule type="expression" priority="2" dxfId="1" stopIfTrue="1">
      <formula>'DAMEN C DOPPEL'!I8=3</formula>
    </cfRule>
  </conditionalFormatting>
  <conditionalFormatting sqref="C7:F7 C15:F15 C23:F23 C31:F31 C39:F39 C47:F47 C55:F55 C63:F63">
    <cfRule type="expression" priority="3" dxfId="1" stopIfTrue="1">
      <formula>'DAMEN C DOPPEL'!G8=3</formula>
    </cfRule>
    <cfRule type="expression" priority="4" dxfId="2" stopIfTrue="1">
      <formula>'DAMEN C DOPPEL'!I8=3</formula>
    </cfRule>
  </conditionalFormatting>
  <conditionalFormatting sqref="K11:N11">
    <cfRule type="expression" priority="5" dxfId="1" stopIfTrue="1">
      <formula>'DAMEN C DOPPEL'!O12=3</formula>
    </cfRule>
    <cfRule type="expression" priority="6" dxfId="0" stopIfTrue="1">
      <formula>'DAMEN C DOPPEL'!Q16=3</formula>
    </cfRule>
  </conditionalFormatting>
  <conditionalFormatting sqref="K27:N27 K43:N43 K59:N59 S19:V19 S51 AA35:AD35">
    <cfRule type="expression" priority="7" dxfId="1" stopIfTrue="1">
      <formula>'DAMEN C DOPPEL'!O20=3</formula>
    </cfRule>
    <cfRule type="expression" priority="8" dxfId="0" stopIfTrue="1">
      <formula>'DAMEN C DOPPEL'!Q20=3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V23" sqref="V23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28</v>
      </c>
      <c r="D3" s="21"/>
      <c r="E3" s="21"/>
      <c r="F3" s="21"/>
      <c r="G3" s="22">
        <v>7</v>
      </c>
      <c r="H3" s="23" t="s">
        <v>4</v>
      </c>
      <c r="I3" s="24">
        <v>11</v>
      </c>
      <c r="J3" s="5">
        <f>IF(G3&gt;I3,1,IF(I3&gt;G3,2,0))</f>
        <v>2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 t="s">
        <v>5</v>
      </c>
      <c r="D4" s="29"/>
      <c r="E4" s="29"/>
      <c r="F4" s="29"/>
      <c r="G4" s="22">
        <v>11</v>
      </c>
      <c r="H4" s="23" t="s">
        <v>4</v>
      </c>
      <c r="I4" s="24">
        <v>7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29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0.4375</v>
      </c>
      <c r="D5" s="31"/>
      <c r="E5" s="31"/>
      <c r="F5" s="32"/>
      <c r="G5" s="33">
        <v>11</v>
      </c>
      <c r="H5" s="23" t="s">
        <v>4</v>
      </c>
      <c r="I5" s="24">
        <v>13</v>
      </c>
      <c r="J5" s="5">
        <f>IF(G5&gt;I5,1,IF(I5&gt;G5,2,0))</f>
        <v>2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>
        <v>11</v>
      </c>
      <c r="H6" s="23" t="s">
        <v>4</v>
      </c>
      <c r="I6" s="24">
        <v>8</v>
      </c>
      <c r="J6" s="5">
        <f>IF(G6&gt;I6,1,IF(I6&gt;G6,2,0))</f>
        <v>1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30</v>
      </c>
      <c r="D7" s="21"/>
      <c r="E7" s="21"/>
      <c r="F7" s="21"/>
      <c r="G7" s="33">
        <v>5</v>
      </c>
      <c r="H7" s="23" t="s">
        <v>4</v>
      </c>
      <c r="I7" s="24">
        <v>11</v>
      </c>
      <c r="J7" s="5">
        <f>IF(G7&gt;I7,1,IF(I7&gt;G7,2,0))</f>
        <v>2</v>
      </c>
      <c r="K7" s="21" t="str">
        <f>IF(G8=3,C3,IF(I8=3,C7,""))</f>
        <v>Winkenbach, Erik (156)</v>
      </c>
      <c r="L7" s="21"/>
      <c r="M7" s="21"/>
      <c r="N7" s="21"/>
      <c r="O7" s="33">
        <v>10</v>
      </c>
      <c r="P7" s="23" t="s">
        <v>4</v>
      </c>
      <c r="Q7" s="24">
        <v>12</v>
      </c>
      <c r="R7" s="5">
        <f>IF(O7&gt;Q7,1,IF(Q7&gt;O7,2,0))</f>
        <v>2</v>
      </c>
      <c r="X7" s="26"/>
      <c r="Z7" s="27"/>
      <c r="AF7" s="26"/>
      <c r="AH7" s="28"/>
    </row>
    <row r="8" spans="1:34" s="25" customFormat="1" ht="12.75">
      <c r="A8" s="1"/>
      <c r="C8" s="34" t="s">
        <v>12</v>
      </c>
      <c r="D8" s="34"/>
      <c r="E8" s="34"/>
      <c r="F8" s="34"/>
      <c r="G8" s="35">
        <f>COUNTIF(J3:J7,1)</f>
        <v>2</v>
      </c>
      <c r="H8" s="36" t="s">
        <v>4</v>
      </c>
      <c r="I8" s="37">
        <f>COUNTIF(J3:J7,2)</f>
        <v>3</v>
      </c>
      <c r="J8" s="5">
        <f>SUM(J3:J7)</f>
        <v>8</v>
      </c>
      <c r="K8" s="38"/>
      <c r="L8" s="31"/>
      <c r="M8" s="31"/>
      <c r="N8" s="32"/>
      <c r="O8" s="33">
        <v>11</v>
      </c>
      <c r="P8" s="23" t="s">
        <v>4</v>
      </c>
      <c r="Q8" s="24">
        <v>6</v>
      </c>
      <c r="R8" s="5">
        <f>IF(O8&gt;Q8,1,IF(Q8&gt;O8,2,0))</f>
        <v>1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39">
        <v>0.5</v>
      </c>
      <c r="L9" s="31"/>
      <c r="M9" s="31"/>
      <c r="N9" s="32"/>
      <c r="O9" s="33">
        <v>11</v>
      </c>
      <c r="P9" s="23" t="s">
        <v>4</v>
      </c>
      <c r="Q9" s="24">
        <v>7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11</v>
      </c>
      <c r="P10" s="23" t="s">
        <v>4</v>
      </c>
      <c r="Q10" s="24">
        <v>8</v>
      </c>
      <c r="R10" s="5">
        <f>IF(O10&gt;Q10,1,IF(Q10&gt;O10,2,0))</f>
        <v>1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31</v>
      </c>
      <c r="D11" s="21"/>
      <c r="E11" s="21"/>
      <c r="F11" s="21"/>
      <c r="G11" s="22">
        <v>11</v>
      </c>
      <c r="H11" s="23" t="s">
        <v>4</v>
      </c>
      <c r="I11" s="24">
        <v>8</v>
      </c>
      <c r="J11" s="5">
        <f>IF(G11&gt;I11,1,IF(I11&gt;G11,2,0))</f>
        <v>1</v>
      </c>
      <c r="K11" s="21" t="str">
        <f>IF(G16=3,C11,IF(I16=3,C15,""))</f>
        <v>Andresen, Florian (180)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 t="s">
        <v>32</v>
      </c>
      <c r="D12" s="29"/>
      <c r="E12" s="29"/>
      <c r="F12" s="29"/>
      <c r="G12" s="22">
        <v>11</v>
      </c>
      <c r="H12" s="23" t="s">
        <v>4</v>
      </c>
      <c r="I12" s="24">
        <v>6</v>
      </c>
      <c r="J12" s="5">
        <f>IF(G12&gt;I12,1,IF(I12&gt;G12,2,0))</f>
        <v>1</v>
      </c>
      <c r="O12" s="35">
        <f>COUNTIF(R7:R11,1)</f>
        <v>3</v>
      </c>
      <c r="P12" s="36" t="s">
        <v>4</v>
      </c>
      <c r="Q12" s="37">
        <f>COUNTIF(R7:R11,2)</f>
        <v>1</v>
      </c>
      <c r="R12" s="5">
        <f>SUM(R7:R11)</f>
        <v>5</v>
      </c>
      <c r="X12" s="26"/>
      <c r="Z12" s="28"/>
      <c r="AF12" s="26"/>
      <c r="AH12" s="28"/>
    </row>
    <row r="13" spans="1:34" s="25" customFormat="1" ht="12.75">
      <c r="A13" s="1"/>
      <c r="C13" s="30">
        <v>0.4375</v>
      </c>
      <c r="D13" s="31"/>
      <c r="E13" s="31"/>
      <c r="F13" s="32"/>
      <c r="G13" s="33">
        <v>11</v>
      </c>
      <c r="H13" s="23" t="s">
        <v>4</v>
      </c>
      <c r="I13" s="24">
        <v>4</v>
      </c>
      <c r="J13" s="5">
        <f>IF(G13&gt;I13,1,IF(I13&gt;G13,2,0))</f>
        <v>1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/>
      <c r="H14" s="23" t="s">
        <v>4</v>
      </c>
      <c r="I14" s="24"/>
      <c r="J14" s="5">
        <f>IF(G14&gt;I14,1,IF(I14&gt;G14,2,0))</f>
        <v>0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33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Winkenbach, Erik (156)</v>
      </c>
      <c r="T15" s="21"/>
      <c r="U15" s="21"/>
      <c r="V15" s="21"/>
      <c r="W15" s="33">
        <v>11</v>
      </c>
      <c r="X15" s="23" t="s">
        <v>4</v>
      </c>
      <c r="Y15" s="24">
        <v>5</v>
      </c>
      <c r="Z15" s="5">
        <f>IF(W15&gt;Y15,1,IF(Y15&gt;W15,2,0))</f>
        <v>1</v>
      </c>
      <c r="AF15" s="26"/>
      <c r="AH15" s="28"/>
    </row>
    <row r="16" spans="1:34" s="25" customFormat="1" ht="12.75">
      <c r="A16" s="1"/>
      <c r="C16" s="34" t="s">
        <v>34</v>
      </c>
      <c r="D16" s="34"/>
      <c r="E16" s="34"/>
      <c r="F16" s="34"/>
      <c r="G16" s="35">
        <f>COUNTIF(J11:J15,1)</f>
        <v>3</v>
      </c>
      <c r="H16" s="36" t="s">
        <v>4</v>
      </c>
      <c r="I16" s="37">
        <f>COUNTIF(J11:J15,2)</f>
        <v>0</v>
      </c>
      <c r="J16" s="5">
        <f>SUM(J11:J15)</f>
        <v>3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10</v>
      </c>
      <c r="X16" s="23" t="s">
        <v>4</v>
      </c>
      <c r="Y16" s="24">
        <v>12</v>
      </c>
      <c r="Z16" s="5">
        <f>IF(W16&gt;Y16,1,IF(Y16&gt;W16,2,0))</f>
        <v>2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0.5625</v>
      </c>
      <c r="T17" s="31"/>
      <c r="U17" s="31"/>
      <c r="V17" s="32"/>
      <c r="W17" s="33">
        <v>11</v>
      </c>
      <c r="X17" s="23" t="s">
        <v>4</v>
      </c>
      <c r="Y17" s="24">
        <v>8</v>
      </c>
      <c r="Z17" s="5">
        <f>IF(W17&gt;Y17,1,IF(Y17&gt;W17,2,0))</f>
        <v>1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11</v>
      </c>
      <c r="X18" s="23" t="s">
        <v>4</v>
      </c>
      <c r="Y18" s="24">
        <v>7</v>
      </c>
      <c r="Z18" s="5">
        <f>IF(W18&gt;Y18,1,IF(Y18&gt;W18,2,0))</f>
        <v>1</v>
      </c>
      <c r="AF18" s="26"/>
      <c r="AH18" s="28"/>
    </row>
    <row r="19" spans="1:34" s="25" customFormat="1" ht="12.75">
      <c r="A19" s="1">
        <v>5</v>
      </c>
      <c r="B19" s="20"/>
      <c r="C19" s="21" t="s">
        <v>35</v>
      </c>
      <c r="D19" s="21"/>
      <c r="E19" s="21"/>
      <c r="F19" s="21"/>
      <c r="G19" s="22">
        <v>6</v>
      </c>
      <c r="H19" s="23" t="s">
        <v>4</v>
      </c>
      <c r="I19" s="24">
        <v>11</v>
      </c>
      <c r="J19" s="5">
        <f>IF(G19&gt;I19,1,IF(I19&gt;G19,2,0))</f>
        <v>2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Köhler, Julian (192)</v>
      </c>
      <c r="T19" s="21"/>
      <c r="U19" s="21"/>
      <c r="V19" s="21"/>
      <c r="W19" s="33"/>
      <c r="X19" s="23" t="s">
        <v>4</v>
      </c>
      <c r="Y19" s="24"/>
      <c r="Z19" s="5">
        <f>IF(W19&gt;Y19,1,IF(Y19&gt;W19,2,0))</f>
        <v>0</v>
      </c>
      <c r="AF19" s="26"/>
      <c r="AH19" s="28"/>
    </row>
    <row r="20" spans="1:34" s="25" customFormat="1" ht="12.75">
      <c r="A20" s="1"/>
      <c r="C20" s="29" t="s">
        <v>12</v>
      </c>
      <c r="D20" s="29"/>
      <c r="E20" s="29"/>
      <c r="F20" s="29"/>
      <c r="G20" s="22">
        <v>11</v>
      </c>
      <c r="H20" s="23" t="s">
        <v>4</v>
      </c>
      <c r="I20" s="24">
        <v>8</v>
      </c>
      <c r="J20" s="5">
        <f>IF(G20&gt;I20,1,IF(I20&gt;G20,2,0))</f>
        <v>1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3</v>
      </c>
      <c r="X20" s="36" t="s">
        <v>4</v>
      </c>
      <c r="Y20" s="37">
        <f>COUNTIF(Z15:Z19,2)</f>
        <v>1</v>
      </c>
      <c r="Z20" s="28"/>
      <c r="AF20" s="26"/>
      <c r="AH20" s="28"/>
    </row>
    <row r="21" spans="1:34" s="25" customFormat="1" ht="12.75">
      <c r="A21" s="1"/>
      <c r="C21" s="30">
        <v>0.4375</v>
      </c>
      <c r="D21" s="31"/>
      <c r="E21" s="31"/>
      <c r="F21" s="32"/>
      <c r="G21" s="33">
        <v>3</v>
      </c>
      <c r="H21" s="23" t="s">
        <v>4</v>
      </c>
      <c r="I21" s="24">
        <v>11</v>
      </c>
      <c r="J21" s="5">
        <f>IF(G21&gt;I21,1,IF(I21&gt;G21,2,0))</f>
        <v>2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>
        <v>11</v>
      </c>
      <c r="H22" s="23" t="s">
        <v>4</v>
      </c>
      <c r="I22" s="24">
        <v>7</v>
      </c>
      <c r="J22" s="5">
        <f>IF(G22&gt;I22,1,IF(I22&gt;G22,2,0))</f>
        <v>1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36</v>
      </c>
      <c r="D23" s="21"/>
      <c r="E23" s="21"/>
      <c r="F23" s="21"/>
      <c r="G23" s="33">
        <v>6</v>
      </c>
      <c r="H23" s="23" t="s">
        <v>4</v>
      </c>
      <c r="I23" s="24">
        <v>11</v>
      </c>
      <c r="J23" s="5">
        <f>IF(G23&gt;I23,1,IF(I23&gt;G23,2,0))</f>
        <v>2</v>
      </c>
      <c r="K23" s="21" t="str">
        <f>IF(G24=3,C19,IF(I24=3,C23,""))</f>
        <v>Köhler, Julian (192)</v>
      </c>
      <c r="L23" s="21"/>
      <c r="M23" s="21"/>
      <c r="N23" s="21"/>
      <c r="O23" s="33">
        <v>12</v>
      </c>
      <c r="P23" s="23" t="s">
        <v>4</v>
      </c>
      <c r="Q23" s="24">
        <v>10</v>
      </c>
      <c r="R23" s="5">
        <f>IF(O23&gt;Q23,1,IF(Q23&gt;O23,2,0))</f>
        <v>1</v>
      </c>
      <c r="X23" s="26"/>
      <c r="Z23" s="27"/>
      <c r="AF23" s="26"/>
      <c r="AH23" s="28"/>
    </row>
    <row r="24" spans="1:34" s="25" customFormat="1" ht="12.75">
      <c r="A24" s="1"/>
      <c r="C24" s="34" t="s">
        <v>5</v>
      </c>
      <c r="D24" s="34"/>
      <c r="E24" s="34"/>
      <c r="F24" s="34"/>
      <c r="G24" s="35">
        <f>COUNTIF(J19:J23,1)</f>
        <v>2</v>
      </c>
      <c r="H24" s="36" t="s">
        <v>4</v>
      </c>
      <c r="I24" s="37">
        <f>COUNTIF(J19:J23,2)</f>
        <v>3</v>
      </c>
      <c r="J24" s="5">
        <f>SUM(J19:J23)</f>
        <v>8</v>
      </c>
      <c r="K24" s="38"/>
      <c r="L24" s="31"/>
      <c r="M24" s="31"/>
      <c r="N24" s="32"/>
      <c r="O24" s="33">
        <v>6</v>
      </c>
      <c r="P24" s="23" t="s">
        <v>4</v>
      </c>
      <c r="Q24" s="24">
        <v>11</v>
      </c>
      <c r="R24" s="5">
        <f>IF(O24&gt;Q24,1,IF(Q24&gt;O24,2,0))</f>
        <v>2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39">
        <v>0.5</v>
      </c>
      <c r="L25" s="31"/>
      <c r="M25" s="31"/>
      <c r="N25" s="32"/>
      <c r="O25" s="33">
        <v>11</v>
      </c>
      <c r="P25" s="23" t="s">
        <v>4</v>
      </c>
      <c r="Q25" s="24">
        <v>7</v>
      </c>
      <c r="R25" s="5">
        <f>IF(O25&gt;Q25,1,IF(Q25&gt;O25,2,0))</f>
        <v>1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>
        <v>11</v>
      </c>
      <c r="P26" s="23" t="s">
        <v>4</v>
      </c>
      <c r="Q26" s="24">
        <v>3</v>
      </c>
      <c r="R26" s="5">
        <f>IF(O26&gt;Q26,1,IF(Q26&gt;O26,2,0))</f>
        <v>1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37</v>
      </c>
      <c r="D27" s="21"/>
      <c r="E27" s="21"/>
      <c r="F27" s="21"/>
      <c r="G27" s="22">
        <v>9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Glöß, Toni (135)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 t="s">
        <v>38</v>
      </c>
      <c r="D28" s="29"/>
      <c r="E28" s="29"/>
      <c r="F28" s="29"/>
      <c r="G28" s="22">
        <v>11</v>
      </c>
      <c r="H28" s="23" t="s">
        <v>4</v>
      </c>
      <c r="I28" s="24">
        <v>9</v>
      </c>
      <c r="J28" s="5">
        <f>IF(G28&gt;I28,1,IF(I28&gt;G28,2,0))</f>
        <v>1</v>
      </c>
      <c r="O28" s="35">
        <f>COUNTIF(R23:R27,1)</f>
        <v>3</v>
      </c>
      <c r="P28" s="36" t="s">
        <v>4</v>
      </c>
      <c r="Q28" s="37">
        <f>COUNTIF(R23:R27,2)</f>
        <v>1</v>
      </c>
      <c r="R28" s="5">
        <f>SUM(R23:R27)</f>
        <v>5</v>
      </c>
      <c r="X28" s="26"/>
      <c r="Z28" s="27"/>
      <c r="AF28" s="26"/>
      <c r="AH28" s="28"/>
    </row>
    <row r="29" spans="1:34" s="25" customFormat="1" ht="12.75">
      <c r="A29" s="1"/>
      <c r="C29" s="30">
        <v>0.4375</v>
      </c>
      <c r="D29" s="31"/>
      <c r="E29" s="31"/>
      <c r="F29" s="32"/>
      <c r="G29" s="33">
        <v>11</v>
      </c>
      <c r="H29" s="23" t="s">
        <v>4</v>
      </c>
      <c r="I29" s="24">
        <v>9</v>
      </c>
      <c r="J29" s="5">
        <f>IF(G29&gt;I29,1,IF(I29&gt;G29,2,0))</f>
        <v>1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>
        <v>2</v>
      </c>
      <c r="H30" s="23" t="s">
        <v>4</v>
      </c>
      <c r="I30" s="24">
        <v>11</v>
      </c>
      <c r="J30" s="5">
        <f>IF(G30&gt;I30,1,IF(I30&gt;G30,2,0))</f>
        <v>2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39</v>
      </c>
      <c r="D31" s="21"/>
      <c r="E31" s="21"/>
      <c r="F31" s="21"/>
      <c r="G31" s="33">
        <v>11</v>
      </c>
      <c r="H31" s="23" t="s">
        <v>4</v>
      </c>
      <c r="I31" s="24">
        <v>9</v>
      </c>
      <c r="J31" s="5">
        <f>IF(G31&gt;I31,1,IF(I31&gt;G31,2,0))</f>
        <v>1</v>
      </c>
      <c r="P31" s="26"/>
      <c r="R31" s="5"/>
      <c r="X31" s="26"/>
      <c r="Z31" s="27"/>
      <c r="AA31" s="21" t="str">
        <f>IF(W20=3,S15,IF(Y20=3,S19,""))</f>
        <v>Winkenbach, Erik (156)</v>
      </c>
      <c r="AB31" s="21"/>
      <c r="AC31" s="21"/>
      <c r="AD31" s="21"/>
      <c r="AE31" s="33">
        <v>10</v>
      </c>
      <c r="AF31" s="23" t="s">
        <v>4</v>
      </c>
      <c r="AG31" s="24">
        <v>12</v>
      </c>
      <c r="AH31" s="5">
        <f>IF(AE31&gt;AG31,1,IF(AG31&gt;AE31,2,0))</f>
        <v>2</v>
      </c>
    </row>
    <row r="32" spans="1:34" s="25" customFormat="1" ht="12.75">
      <c r="A32" s="1"/>
      <c r="C32" s="34" t="s">
        <v>15</v>
      </c>
      <c r="D32" s="34"/>
      <c r="E32" s="34"/>
      <c r="F32" s="34"/>
      <c r="G32" s="35">
        <f>COUNTIF(J27:J31,1)</f>
        <v>3</v>
      </c>
      <c r="H32" s="36" t="s">
        <v>4</v>
      </c>
      <c r="I32" s="37">
        <f>COUNTIF(J27:J31,2)</f>
        <v>2</v>
      </c>
      <c r="J32" s="5">
        <f>SUM(J27:J31)</f>
        <v>7</v>
      </c>
      <c r="P32" s="26"/>
      <c r="R32" s="5"/>
      <c r="X32" s="26"/>
      <c r="Z32" s="27"/>
      <c r="AA32" s="38"/>
      <c r="AB32" s="31"/>
      <c r="AC32" s="31"/>
      <c r="AD32" s="32"/>
      <c r="AE32" s="33">
        <v>6</v>
      </c>
      <c r="AF32" s="23" t="s">
        <v>4</v>
      </c>
      <c r="AG32" s="24">
        <v>11</v>
      </c>
      <c r="AH32" s="5">
        <f>IF(AE32&gt;AG32,1,IF(AG32&gt;AE32,2,0))</f>
        <v>2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0.6354166666666666</v>
      </c>
      <c r="AB33" s="31"/>
      <c r="AC33" s="31"/>
      <c r="AD33" s="32"/>
      <c r="AE33" s="33">
        <v>8</v>
      </c>
      <c r="AF33" s="23" t="s">
        <v>4</v>
      </c>
      <c r="AG33" s="24">
        <v>11</v>
      </c>
      <c r="AH33" s="5">
        <f>IF(AE33&gt;AG33,1,IF(AG33&gt;AE33,2,0))</f>
        <v>2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/>
      <c r="AF34" s="23" t="s">
        <v>4</v>
      </c>
      <c r="AG34" s="24"/>
      <c r="AH34" s="5">
        <f>IF(AE34&gt;AG34,1,IF(AG34&gt;AE34,2,0))</f>
        <v>0</v>
      </c>
    </row>
    <row r="35" spans="1:34" s="25" customFormat="1" ht="12.75">
      <c r="A35" s="1">
        <v>9</v>
      </c>
      <c r="B35" s="20"/>
      <c r="C35" s="21" t="s">
        <v>40</v>
      </c>
      <c r="D35" s="21"/>
      <c r="E35" s="21"/>
      <c r="F35" s="21"/>
      <c r="G35" s="22">
        <v>9</v>
      </c>
      <c r="H35" s="23" t="s">
        <v>4</v>
      </c>
      <c r="I35" s="24">
        <v>11</v>
      </c>
      <c r="J35" s="5">
        <f>IF(G35&gt;I35,1,IF(I35&gt;G35,2,0))</f>
        <v>2</v>
      </c>
      <c r="P35" s="26"/>
      <c r="R35" s="5"/>
      <c r="X35" s="26"/>
      <c r="Z35" s="27"/>
      <c r="AA35" s="21" t="str">
        <f>IF(W52=3,S47,IF(Y52=3,S51,""))</f>
        <v>Reger, Max (151)</v>
      </c>
      <c r="AB35" s="21"/>
      <c r="AC35" s="21"/>
      <c r="AD35" s="21"/>
      <c r="AE35" s="33"/>
      <c r="AF35" s="23" t="s">
        <v>4</v>
      </c>
      <c r="AG35" s="24"/>
      <c r="AH35" s="5">
        <f>IF(AE35&gt;AG35,1,IF(AG35&gt;AE35,2,0))</f>
        <v>0</v>
      </c>
    </row>
    <row r="36" spans="1:34" s="25" customFormat="1" ht="12.75">
      <c r="A36" s="1"/>
      <c r="C36" s="29" t="s">
        <v>12</v>
      </c>
      <c r="D36" s="29"/>
      <c r="E36" s="29"/>
      <c r="F36" s="29"/>
      <c r="G36" s="22">
        <v>8</v>
      </c>
      <c r="H36" s="23" t="s">
        <v>4</v>
      </c>
      <c r="I36" s="24">
        <v>11</v>
      </c>
      <c r="J36" s="5">
        <f>IF(G36&gt;I36,1,IF(I36&gt;G36,2,0))</f>
        <v>2</v>
      </c>
      <c r="P36" s="26"/>
      <c r="R36" s="5"/>
      <c r="X36" s="26"/>
      <c r="Z36" s="27"/>
      <c r="AE36" s="35">
        <f>COUNTIF(AH31:AH35,1)</f>
        <v>0</v>
      </c>
      <c r="AF36" s="36" t="s">
        <v>4</v>
      </c>
      <c r="AG36" s="37">
        <f>COUNTIF(AH31:AH35,2)</f>
        <v>3</v>
      </c>
      <c r="AH36" s="28"/>
    </row>
    <row r="37" spans="1:34" s="25" customFormat="1" ht="12.75">
      <c r="A37" s="1"/>
      <c r="C37" s="30">
        <v>0.4375</v>
      </c>
      <c r="D37" s="31"/>
      <c r="E37" s="31"/>
      <c r="F37" s="32"/>
      <c r="G37" s="33">
        <v>11</v>
      </c>
      <c r="H37" s="23" t="s">
        <v>4</v>
      </c>
      <c r="I37" s="24">
        <v>5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>
        <v>11</v>
      </c>
      <c r="H38" s="23" t="s">
        <v>4</v>
      </c>
      <c r="I38" s="24">
        <v>6</v>
      </c>
      <c r="J38" s="5">
        <f>IF(G38&gt;I38,1,IF(I38&gt;G38,2,0))</f>
        <v>1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41</v>
      </c>
      <c r="D39" s="21"/>
      <c r="E39" s="21"/>
      <c r="F39" s="21"/>
      <c r="G39" s="33">
        <v>11</v>
      </c>
      <c r="H39" s="23" t="s">
        <v>4</v>
      </c>
      <c r="I39" s="24">
        <v>7</v>
      </c>
      <c r="J39" s="5">
        <f>IF(G39&gt;I39,1,IF(I39&gt;G39,2,0))</f>
        <v>1</v>
      </c>
      <c r="K39" s="21" t="str">
        <f>IF(G40=3,C35,IF(I40=3,C39,""))</f>
        <v>Dörr, Lukas (143)</v>
      </c>
      <c r="L39" s="21"/>
      <c r="M39" s="21"/>
      <c r="N39" s="21"/>
      <c r="O39" s="33">
        <v>11</v>
      </c>
      <c r="P39" s="23" t="s">
        <v>4</v>
      </c>
      <c r="Q39" s="24">
        <v>5</v>
      </c>
      <c r="R39" s="5">
        <f>IF(O39&gt;Q39,1,IF(Q39&gt;O39,2,0))</f>
        <v>1</v>
      </c>
      <c r="X39" s="26"/>
      <c r="Z39" s="27"/>
      <c r="AF39" s="26"/>
      <c r="AH39" s="28"/>
    </row>
    <row r="40" spans="1:34" s="25" customFormat="1" ht="12.75">
      <c r="A40" s="1"/>
      <c r="C40" s="34" t="s">
        <v>42</v>
      </c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2</v>
      </c>
      <c r="J40" s="5">
        <f>SUM(J35:J39)</f>
        <v>7</v>
      </c>
      <c r="K40" s="38"/>
      <c r="L40" s="31"/>
      <c r="M40" s="31"/>
      <c r="N40" s="32"/>
      <c r="O40" s="33">
        <v>8</v>
      </c>
      <c r="P40" s="23" t="s">
        <v>4</v>
      </c>
      <c r="Q40" s="24">
        <v>11</v>
      </c>
      <c r="R40" s="5">
        <f>IF(O40&gt;Q40,1,IF(Q40&gt;O40,2,0))</f>
        <v>2</v>
      </c>
      <c r="X40" s="26"/>
      <c r="Z40" s="27"/>
      <c r="AA40" s="25" t="s">
        <v>20</v>
      </c>
      <c r="AF40" s="26"/>
      <c r="AH40" s="28"/>
    </row>
    <row r="41" spans="1:34" s="25" customFormat="1" ht="12.75">
      <c r="A41" s="1"/>
      <c r="G41" s="2"/>
      <c r="H41" s="3"/>
      <c r="I41" s="4"/>
      <c r="J41" s="5"/>
      <c r="K41" s="39">
        <v>0.5</v>
      </c>
      <c r="L41" s="31"/>
      <c r="M41" s="31"/>
      <c r="N41" s="32"/>
      <c r="O41" s="33">
        <v>8</v>
      </c>
      <c r="P41" s="23" t="s">
        <v>4</v>
      </c>
      <c r="Q41" s="24">
        <v>11</v>
      </c>
      <c r="R41" s="5">
        <f>IF(O41&gt;Q41,1,IF(Q41&gt;O41,2,0))</f>
        <v>2</v>
      </c>
      <c r="X41" s="26"/>
      <c r="Z41" s="27"/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>
        <v>7</v>
      </c>
      <c r="P42" s="23" t="s">
        <v>4</v>
      </c>
      <c r="Q42" s="24">
        <v>11</v>
      </c>
      <c r="R42" s="5">
        <f>IF(O42&gt;Q42,1,IF(Q42&gt;O42,2,0))</f>
        <v>2</v>
      </c>
      <c r="X42" s="26"/>
      <c r="Z42" s="27"/>
      <c r="AA42" s="42" t="str">
        <f>IF(AE36=3,AA31,IF(AG36=3,AA35,""))</f>
        <v>Reger, Max (151)</v>
      </c>
      <c r="AB42" s="42"/>
      <c r="AC42" s="42"/>
      <c r="AD42" s="42"/>
      <c r="AF42" s="26"/>
      <c r="AH42" s="28"/>
    </row>
    <row r="43" spans="1:34" s="25" customFormat="1" ht="12.75">
      <c r="A43" s="1">
        <v>11</v>
      </c>
      <c r="B43" s="20"/>
      <c r="C43" s="21" t="s">
        <v>43</v>
      </c>
      <c r="D43" s="21"/>
      <c r="E43" s="21"/>
      <c r="F43" s="21"/>
      <c r="G43" s="22">
        <v>11</v>
      </c>
      <c r="H43" s="23" t="s">
        <v>4</v>
      </c>
      <c r="I43" s="24">
        <v>9</v>
      </c>
      <c r="J43" s="5">
        <f>IF(G43&gt;I43,1,IF(I43&gt;G43,2,0))</f>
        <v>1</v>
      </c>
      <c r="K43" s="21" t="str">
        <f>IF(G48=3,C43,IF(I48=3,C47,""))</f>
        <v>Reger, Max (151)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F43" s="26"/>
      <c r="AH43" s="28"/>
    </row>
    <row r="44" spans="1:34" s="25" customFormat="1" ht="12.75">
      <c r="A44" s="1"/>
      <c r="C44" s="29" t="s">
        <v>12</v>
      </c>
      <c r="D44" s="29"/>
      <c r="E44" s="29"/>
      <c r="F44" s="29"/>
      <c r="G44" s="22">
        <v>12</v>
      </c>
      <c r="H44" s="23" t="s">
        <v>4</v>
      </c>
      <c r="I44" s="24">
        <v>14</v>
      </c>
      <c r="J44" s="5">
        <f>IF(G44&gt;I44,1,IF(I44&gt;G44,2,0))</f>
        <v>2</v>
      </c>
      <c r="O44" s="35">
        <f>COUNTIF(R39:R43,1)</f>
        <v>1</v>
      </c>
      <c r="P44" s="36" t="s">
        <v>4</v>
      </c>
      <c r="Q44" s="37">
        <f>COUNTIF(R39:R43,2)</f>
        <v>3</v>
      </c>
      <c r="R44" s="5">
        <f>SUM(R39:R43)</f>
        <v>7</v>
      </c>
      <c r="X44" s="26"/>
      <c r="Z44" s="27"/>
      <c r="AF44" s="26"/>
      <c r="AH44" s="28"/>
    </row>
    <row r="45" spans="1:34" s="25" customFormat="1" ht="12.75">
      <c r="A45" s="1"/>
      <c r="C45" s="30">
        <v>0.4375</v>
      </c>
      <c r="D45" s="31"/>
      <c r="E45" s="31"/>
      <c r="F45" s="32"/>
      <c r="G45" s="33">
        <v>11</v>
      </c>
      <c r="H45" s="23" t="s">
        <v>4</v>
      </c>
      <c r="I45" s="24">
        <v>9</v>
      </c>
      <c r="J45" s="5">
        <f>IF(G45&gt;I45,1,IF(I45&gt;G45,2,0))</f>
        <v>1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>
        <v>12</v>
      </c>
      <c r="H46" s="23" t="s">
        <v>4</v>
      </c>
      <c r="I46" s="24">
        <v>10</v>
      </c>
      <c r="J46" s="5">
        <f>IF(G46&gt;I46,1,IF(I46&gt;G46,2,0))</f>
        <v>1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44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Reger, Max (151)</v>
      </c>
      <c r="T47" s="21"/>
      <c r="U47" s="21"/>
      <c r="V47" s="21"/>
      <c r="W47" s="33">
        <v>11</v>
      </c>
      <c r="X47" s="23" t="s">
        <v>4</v>
      </c>
      <c r="Y47" s="24">
        <v>9</v>
      </c>
      <c r="Z47" s="5">
        <f>IF(W47&gt;Y47,1,IF(Y47&gt;W47,2,0))</f>
        <v>1</v>
      </c>
      <c r="AF47" s="26"/>
      <c r="AH47" s="28"/>
    </row>
    <row r="48" spans="1:34" s="25" customFormat="1" ht="12.75">
      <c r="A48" s="1"/>
      <c r="C48" s="34" t="s">
        <v>5</v>
      </c>
      <c r="D48" s="34"/>
      <c r="E48" s="34"/>
      <c r="F48" s="34"/>
      <c r="G48" s="35">
        <f>COUNTIF(J43:J47,1)</f>
        <v>3</v>
      </c>
      <c r="H48" s="36" t="s">
        <v>4</v>
      </c>
      <c r="I48" s="37">
        <f>COUNTIF(J43:J47,2)</f>
        <v>1</v>
      </c>
      <c r="J48" s="5">
        <f>SUM(J43:J47)</f>
        <v>5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11</v>
      </c>
      <c r="X48" s="23" t="s">
        <v>4</v>
      </c>
      <c r="Y48" s="24">
        <v>6</v>
      </c>
      <c r="Z48" s="5">
        <f>IF(W48&gt;Y48,1,IF(Y48&gt;W48,2,0))</f>
        <v>1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0.5625</v>
      </c>
      <c r="T49" s="31"/>
      <c r="U49" s="31"/>
      <c r="V49" s="32"/>
      <c r="W49" s="33">
        <v>12</v>
      </c>
      <c r="X49" s="23" t="s">
        <v>4</v>
      </c>
      <c r="Y49" s="24">
        <v>10</v>
      </c>
      <c r="Z49" s="5">
        <f>IF(W49&gt;Y49,1,IF(Y49&gt;W49,2,0))</f>
        <v>1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/>
      <c r="X50" s="23" t="s">
        <v>4</v>
      </c>
      <c r="Y50" s="24"/>
      <c r="Z50" s="5">
        <f>IF(W50&gt;Y50,1,IF(Y50&gt;W50,2,0))</f>
        <v>0</v>
      </c>
      <c r="AF50" s="26"/>
      <c r="AH50" s="28"/>
    </row>
    <row r="51" spans="1:34" s="25" customFormat="1" ht="12.75">
      <c r="A51" s="1">
        <v>13</v>
      </c>
      <c r="B51" s="20"/>
      <c r="C51" s="21" t="s">
        <v>45</v>
      </c>
      <c r="D51" s="21"/>
      <c r="E51" s="21"/>
      <c r="F51" s="21"/>
      <c r="G51" s="22">
        <v>11</v>
      </c>
      <c r="H51" s="23" t="s">
        <v>4</v>
      </c>
      <c r="I51" s="24">
        <v>0</v>
      </c>
      <c r="J51" s="5">
        <f>IF(G51&gt;I51,1,IF(I51&gt;G51,2,0))</f>
        <v>1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Wiemer, Christoph (130)</v>
      </c>
      <c r="T51" s="21"/>
      <c r="U51" s="21"/>
      <c r="V51" s="21"/>
      <c r="W51" s="33"/>
      <c r="X51" s="23" t="s">
        <v>4</v>
      </c>
      <c r="Y51" s="24"/>
      <c r="Z51" s="5">
        <f>IF(W51&gt;Y51,1,IF(Y51&gt;W51,2,0))</f>
        <v>0</v>
      </c>
      <c r="AF51" s="26"/>
      <c r="AH51" s="28"/>
    </row>
    <row r="52" spans="1:34" s="25" customFormat="1" ht="12.75">
      <c r="A52" s="1"/>
      <c r="C52" s="29" t="s">
        <v>12</v>
      </c>
      <c r="D52" s="29"/>
      <c r="E52" s="29"/>
      <c r="F52" s="29"/>
      <c r="G52" s="22">
        <v>12</v>
      </c>
      <c r="H52" s="23" t="s">
        <v>4</v>
      </c>
      <c r="I52" s="24">
        <v>10</v>
      </c>
      <c r="J52" s="5">
        <f>IF(G52&gt;I52,1,IF(I52&gt;G52,2,0))</f>
        <v>1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3</v>
      </c>
      <c r="X52" s="36" t="s">
        <v>4</v>
      </c>
      <c r="Y52" s="37">
        <f>COUNTIF(Z47:Z51,2)</f>
        <v>0</v>
      </c>
      <c r="Z52" s="27"/>
      <c r="AF52" s="26"/>
      <c r="AH52" s="28"/>
    </row>
    <row r="53" spans="1:34" s="25" customFormat="1" ht="12.75">
      <c r="A53" s="1"/>
      <c r="C53" s="30">
        <v>0.4375</v>
      </c>
      <c r="D53" s="31"/>
      <c r="E53" s="31"/>
      <c r="F53" s="32"/>
      <c r="G53" s="33">
        <v>11</v>
      </c>
      <c r="H53" s="23" t="s">
        <v>4</v>
      </c>
      <c r="I53" s="24">
        <v>7</v>
      </c>
      <c r="J53" s="5">
        <f>IF(G53&gt;I53,1,IF(I53&gt;G53,2,0))</f>
        <v>1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/>
      <c r="H54" s="23" t="s">
        <v>4</v>
      </c>
      <c r="I54" s="24"/>
      <c r="J54" s="5">
        <f>IF(G54&gt;I54,1,IF(I54&gt;G54,2,0))</f>
        <v>0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46</v>
      </c>
      <c r="D55" s="21"/>
      <c r="E55" s="21"/>
      <c r="F55" s="21"/>
      <c r="G55" s="33"/>
      <c r="H55" s="23" t="s">
        <v>4</v>
      </c>
      <c r="I55" s="24"/>
      <c r="J55" s="5">
        <f>IF(G55&gt;I55,1,IF(I55&gt;G55,2,0))</f>
        <v>0</v>
      </c>
      <c r="K55" s="21" t="str">
        <f>IF(G56=3,C51,IF(I56=3,C55,""))</f>
        <v>Joch, Felix (148)</v>
      </c>
      <c r="L55" s="21"/>
      <c r="M55" s="21"/>
      <c r="N55" s="21"/>
      <c r="O55" s="33">
        <v>8</v>
      </c>
      <c r="P55" s="23" t="s">
        <v>4</v>
      </c>
      <c r="Q55" s="24">
        <v>11</v>
      </c>
      <c r="R55" s="5">
        <f>IF(O55&gt;Q55,1,IF(Q55&gt;O55,2,0))</f>
        <v>2</v>
      </c>
      <c r="X55" s="26"/>
      <c r="Z55" s="27"/>
      <c r="AF55" s="26"/>
      <c r="AH55" s="28"/>
    </row>
    <row r="56" spans="1:34" s="25" customFormat="1" ht="12.75">
      <c r="A56" s="1"/>
      <c r="C56" s="34" t="s">
        <v>47</v>
      </c>
      <c r="D56" s="34"/>
      <c r="E56" s="34"/>
      <c r="F56" s="34"/>
      <c r="G56" s="35">
        <f>COUNTIF(J51:J55,1)</f>
        <v>3</v>
      </c>
      <c r="H56" s="36" t="s">
        <v>4</v>
      </c>
      <c r="I56" s="37">
        <f>COUNTIF(J51:J55,2)</f>
        <v>0</v>
      </c>
      <c r="J56" s="5">
        <f>SUM(J51:J55)</f>
        <v>3</v>
      </c>
      <c r="K56" s="38"/>
      <c r="L56" s="31"/>
      <c r="M56" s="31"/>
      <c r="N56" s="32"/>
      <c r="O56" s="33">
        <v>7</v>
      </c>
      <c r="P56" s="23" t="s">
        <v>4</v>
      </c>
      <c r="Q56" s="24">
        <v>11</v>
      </c>
      <c r="R56" s="5">
        <f>IF(O56&gt;Q56,1,IF(Q56&gt;O56,2,0))</f>
        <v>2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39">
        <v>0.5</v>
      </c>
      <c r="L57" s="31"/>
      <c r="M57" s="31"/>
      <c r="N57" s="32"/>
      <c r="O57" s="33">
        <v>9</v>
      </c>
      <c r="P57" s="23" t="s">
        <v>4</v>
      </c>
      <c r="Q57" s="24">
        <v>11</v>
      </c>
      <c r="R57" s="5">
        <f>IF(O57&gt;Q57,1,IF(Q57&gt;O57,2,0))</f>
        <v>2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/>
      <c r="P58" s="23" t="s">
        <v>4</v>
      </c>
      <c r="Q58" s="24"/>
      <c r="R58" s="5">
        <f>IF(O58&gt;Q58,1,IF(Q58&gt;O58,2,0))</f>
        <v>0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48</v>
      </c>
      <c r="D59" s="21"/>
      <c r="E59" s="21"/>
      <c r="F59" s="21"/>
      <c r="G59" s="22">
        <v>7</v>
      </c>
      <c r="H59" s="23" t="s">
        <v>4</v>
      </c>
      <c r="I59" s="24">
        <v>11</v>
      </c>
      <c r="J59" s="5">
        <f>IF(G59&gt;I59,1,IF(I59&gt;G59,2,0))</f>
        <v>2</v>
      </c>
      <c r="K59" s="21" t="str">
        <f>IF(G64=3,C59,IF(I64=3,C63,""))</f>
        <v>Wiemer, Christoph (130)</v>
      </c>
      <c r="L59" s="21"/>
      <c r="M59" s="21"/>
      <c r="N59" s="21"/>
      <c r="O59" s="33"/>
      <c r="P59" s="23" t="s">
        <v>4</v>
      </c>
      <c r="Q59" s="24"/>
      <c r="R59" s="5">
        <f>IF(O59&gt;Q59,1,IF(Q59&gt;O59,2,0))</f>
        <v>0</v>
      </c>
      <c r="X59" s="26"/>
      <c r="Z59" s="27"/>
      <c r="AF59" s="26"/>
      <c r="AH59" s="28"/>
    </row>
    <row r="60" spans="1:34" s="25" customFormat="1" ht="12.75">
      <c r="A60" s="1"/>
      <c r="C60" s="29" t="s">
        <v>5</v>
      </c>
      <c r="D60" s="29"/>
      <c r="E60" s="29"/>
      <c r="F60" s="29"/>
      <c r="G60" s="22">
        <v>13</v>
      </c>
      <c r="H60" s="23" t="s">
        <v>4</v>
      </c>
      <c r="I60" s="24">
        <v>11</v>
      </c>
      <c r="J60" s="5">
        <f>IF(G60&gt;I60,1,IF(I60&gt;G60,2,0))</f>
        <v>1</v>
      </c>
      <c r="O60" s="35">
        <f>COUNTIF(R55:R59,1)</f>
        <v>0</v>
      </c>
      <c r="P60" s="36" t="s">
        <v>4</v>
      </c>
      <c r="Q60" s="37">
        <f>COUNTIF(R55:R59,2)</f>
        <v>3</v>
      </c>
      <c r="R60" s="5">
        <f>SUM(R55:R59)</f>
        <v>6</v>
      </c>
      <c r="X60" s="26"/>
      <c r="Z60" s="27"/>
      <c r="AF60" s="26"/>
      <c r="AH60" s="28"/>
    </row>
    <row r="61" spans="1:34" s="25" customFormat="1" ht="12.75">
      <c r="A61" s="1"/>
      <c r="C61" s="30">
        <v>0.4375</v>
      </c>
      <c r="D61" s="31"/>
      <c r="E61" s="31"/>
      <c r="F61" s="32"/>
      <c r="G61" s="33">
        <v>1</v>
      </c>
      <c r="H61" s="23" t="s">
        <v>4</v>
      </c>
      <c r="I61" s="24">
        <v>11</v>
      </c>
      <c r="J61" s="5">
        <f>IF(G61&gt;I61,1,IF(I61&gt;G61,2,0))</f>
        <v>2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>
        <v>13</v>
      </c>
      <c r="H62" s="23" t="s">
        <v>4</v>
      </c>
      <c r="I62" s="24">
        <v>11</v>
      </c>
      <c r="J62" s="5">
        <f>IF(G62&gt;I62,1,IF(I62&gt;G62,2,0))</f>
        <v>1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49</v>
      </c>
      <c r="D63" s="21"/>
      <c r="E63" s="21"/>
      <c r="F63" s="21"/>
      <c r="G63" s="33">
        <v>10</v>
      </c>
      <c r="H63" s="23" t="s">
        <v>4</v>
      </c>
      <c r="I63" s="24">
        <v>12</v>
      </c>
      <c r="J63" s="5">
        <f>IF(G63&gt;I63,1,IF(I63&gt;G63,2,0))</f>
        <v>2</v>
      </c>
      <c r="P63" s="26"/>
      <c r="R63" s="5"/>
      <c r="X63" s="26"/>
      <c r="Z63" s="27"/>
      <c r="AF63" s="26"/>
      <c r="AH63" s="28"/>
    </row>
    <row r="64" spans="3:10" ht="12.75">
      <c r="C64" s="34" t="s">
        <v>15</v>
      </c>
      <c r="D64" s="34"/>
      <c r="E64" s="34"/>
      <c r="F64" s="34"/>
      <c r="G64" s="35">
        <f>COUNTIF(J59:J63,1)</f>
        <v>2</v>
      </c>
      <c r="H64" s="36" t="s">
        <v>4</v>
      </c>
      <c r="I64" s="37">
        <f>COUNTIF(J59:J63,2)</f>
        <v>3</v>
      </c>
      <c r="J64" s="5">
        <f>SUM(J59:J63)</f>
        <v>8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AA42:AD42"/>
    <mergeCell ref="C43:F43"/>
    <mergeCell ref="K43:N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'HERREN B EINZEL'!G8=3</formula>
    </cfRule>
    <cfRule type="expression" priority="2" dxfId="1" stopIfTrue="1">
      <formula>'HERREN B EINZEL'!I8=3</formula>
    </cfRule>
  </conditionalFormatting>
  <conditionalFormatting sqref="C7:F7 C15:F15 C23:F23 C31:F31 C39:F39 C47:F47 C55:F55 C63:F63">
    <cfRule type="expression" priority="3" dxfId="1" stopIfTrue="1">
      <formula>'HERREN B EINZEL'!G8=3</formula>
    </cfRule>
    <cfRule type="expression" priority="4" dxfId="2" stopIfTrue="1">
      <formula>'HERREN B EINZEL'!I8=3</formula>
    </cfRule>
  </conditionalFormatting>
  <conditionalFormatting sqref="K11:N11">
    <cfRule type="expression" priority="5" dxfId="1" stopIfTrue="1">
      <formula>'HERREN B EINZEL'!O12=3</formula>
    </cfRule>
    <cfRule type="expression" priority="6" dxfId="0" stopIfTrue="1">
      <formula>'HERREN B EINZEL'!Q16=3</formula>
    </cfRule>
  </conditionalFormatting>
  <conditionalFormatting sqref="K27:N27 K43:N43 K59:N59 S19:V19 S51 AA35:AD35">
    <cfRule type="expression" priority="7" dxfId="1" stopIfTrue="1">
      <formula>'HERREN B EINZEL'!O20=3</formula>
    </cfRule>
    <cfRule type="expression" priority="8" dxfId="0" stopIfTrue="1">
      <formula>'HERREN B EINZEL'!Q20=3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V35" sqref="V35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50</v>
      </c>
      <c r="D3" s="21"/>
      <c r="E3" s="21"/>
      <c r="F3" s="21"/>
      <c r="G3" s="22">
        <v>5</v>
      </c>
      <c r="H3" s="23" t="s">
        <v>4</v>
      </c>
      <c r="I3" s="24">
        <v>11</v>
      </c>
      <c r="J3" s="5">
        <f>IF(G3&gt;I3,1,IF(I3&gt;G3,2,0))</f>
        <v>2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 t="s">
        <v>38</v>
      </c>
      <c r="D4" s="29"/>
      <c r="E4" s="29"/>
      <c r="F4" s="29"/>
      <c r="G4" s="22">
        <v>11</v>
      </c>
      <c r="H4" s="23" t="s">
        <v>4</v>
      </c>
      <c r="I4" s="24">
        <v>8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51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0.4583333333333333</v>
      </c>
      <c r="D5" s="31"/>
      <c r="E5" s="31"/>
      <c r="F5" s="32"/>
      <c r="G5" s="33">
        <v>11</v>
      </c>
      <c r="H5" s="23" t="s">
        <v>4</v>
      </c>
      <c r="I5" s="24">
        <v>7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>
        <v>11</v>
      </c>
      <c r="H6" s="23" t="s">
        <v>4</v>
      </c>
      <c r="I6" s="24">
        <v>7</v>
      </c>
      <c r="J6" s="5">
        <f>IF(G6&gt;I6,1,IF(I6&gt;G6,2,0))</f>
        <v>1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52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Hofmann, Marco (136)</v>
      </c>
      <c r="L7" s="21"/>
      <c r="M7" s="21"/>
      <c r="N7" s="21"/>
      <c r="O7" s="33">
        <v>11</v>
      </c>
      <c r="P7" s="23" t="s">
        <v>4</v>
      </c>
      <c r="Q7" s="24">
        <v>7</v>
      </c>
      <c r="R7" s="5">
        <f>IF(O7&gt;Q7,1,IF(Q7&gt;O7,2,0))</f>
        <v>1</v>
      </c>
      <c r="X7" s="26"/>
      <c r="Z7" s="27"/>
      <c r="AF7" s="26"/>
      <c r="AH7" s="28"/>
    </row>
    <row r="8" spans="1:34" s="25" customFormat="1" ht="12.75">
      <c r="A8" s="1"/>
      <c r="C8" s="34" t="s">
        <v>53</v>
      </c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1</v>
      </c>
      <c r="J8" s="5">
        <f>SUM(J3:J7)</f>
        <v>5</v>
      </c>
      <c r="K8" s="38"/>
      <c r="L8" s="31"/>
      <c r="M8" s="31"/>
      <c r="N8" s="32"/>
      <c r="O8" s="33">
        <v>11</v>
      </c>
      <c r="P8" s="23" t="s">
        <v>4</v>
      </c>
      <c r="Q8" s="24">
        <v>13</v>
      </c>
      <c r="R8" s="5">
        <f>IF(O8&gt;Q8,1,IF(Q8&gt;O8,2,0))</f>
        <v>2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39">
        <v>0.5208333333333334</v>
      </c>
      <c r="L9" s="31"/>
      <c r="M9" s="31"/>
      <c r="N9" s="32"/>
      <c r="O9" s="33">
        <v>11</v>
      </c>
      <c r="P9" s="23" t="s">
        <v>4</v>
      </c>
      <c r="Q9" s="24">
        <v>1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6</v>
      </c>
      <c r="P10" s="23" t="s">
        <v>4</v>
      </c>
      <c r="Q10" s="24">
        <v>11</v>
      </c>
      <c r="R10" s="5">
        <f>IF(O10&gt;Q10,1,IF(Q10&gt;O10,2,0))</f>
        <v>2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54</v>
      </c>
      <c r="D11" s="21"/>
      <c r="E11" s="21"/>
      <c r="F11" s="21"/>
      <c r="G11" s="22">
        <v>11</v>
      </c>
      <c r="H11" s="23" t="s">
        <v>4</v>
      </c>
      <c r="I11" s="24">
        <v>6</v>
      </c>
      <c r="J11" s="5">
        <f>IF(G11&gt;I11,1,IF(I11&gt;G11,2,0))</f>
        <v>1</v>
      </c>
      <c r="K11" s="21" t="str">
        <f>IF(G16=3,C11,IF(I16=3,C15,""))</f>
        <v>Kreutz, Marcus (175)</v>
      </c>
      <c r="L11" s="21"/>
      <c r="M11" s="21"/>
      <c r="N11" s="21"/>
      <c r="O11" s="33">
        <v>11</v>
      </c>
      <c r="P11" s="23" t="s">
        <v>4</v>
      </c>
      <c r="Q11" s="24">
        <v>7</v>
      </c>
      <c r="R11" s="5">
        <f>IF(O11&gt;Q11,1,IF(Q11&gt;O11,2,0))</f>
        <v>1</v>
      </c>
      <c r="X11" s="26"/>
      <c r="Z11" s="27"/>
      <c r="AF11" s="26"/>
      <c r="AH11" s="28"/>
    </row>
    <row r="12" spans="1:34" s="25" customFormat="1" ht="12.75">
      <c r="A12" s="1"/>
      <c r="C12" s="29" t="s">
        <v>34</v>
      </c>
      <c r="D12" s="29"/>
      <c r="E12" s="29"/>
      <c r="F12" s="29"/>
      <c r="G12" s="22">
        <v>11</v>
      </c>
      <c r="H12" s="23" t="s">
        <v>4</v>
      </c>
      <c r="I12" s="24">
        <v>7</v>
      </c>
      <c r="J12" s="5">
        <f>IF(G12&gt;I12,1,IF(I12&gt;G12,2,0))</f>
        <v>1</v>
      </c>
      <c r="O12" s="35">
        <f>COUNTIF(R7:R11,1)</f>
        <v>3</v>
      </c>
      <c r="P12" s="36" t="s">
        <v>4</v>
      </c>
      <c r="Q12" s="37">
        <f>COUNTIF(R7:R11,2)</f>
        <v>2</v>
      </c>
      <c r="R12" s="5">
        <f>SUM(R7:R11)</f>
        <v>7</v>
      </c>
      <c r="X12" s="26"/>
      <c r="Z12" s="28"/>
      <c r="AF12" s="26"/>
      <c r="AH12" s="28"/>
    </row>
    <row r="13" spans="1:34" s="25" customFormat="1" ht="12.75">
      <c r="A13" s="1"/>
      <c r="C13" s="30">
        <v>0.4583333333333333</v>
      </c>
      <c r="D13" s="31"/>
      <c r="E13" s="31"/>
      <c r="F13" s="32"/>
      <c r="G13" s="33">
        <v>11</v>
      </c>
      <c r="H13" s="23" t="s">
        <v>4</v>
      </c>
      <c r="I13" s="24">
        <v>7</v>
      </c>
      <c r="J13" s="5">
        <f>IF(G13&gt;I13,1,IF(I13&gt;G13,2,0))</f>
        <v>1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/>
      <c r="H14" s="23" t="s">
        <v>4</v>
      </c>
      <c r="I14" s="24"/>
      <c r="J14" s="5">
        <f>IF(G14&gt;I14,1,IF(I14&gt;G14,2,0))</f>
        <v>0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55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Hofmann, Marco (136)</v>
      </c>
      <c r="T15" s="21"/>
      <c r="U15" s="21"/>
      <c r="V15" s="21"/>
      <c r="W15" s="33">
        <v>11</v>
      </c>
      <c r="X15" s="23" t="s">
        <v>4</v>
      </c>
      <c r="Y15" s="24">
        <v>8</v>
      </c>
      <c r="Z15" s="5">
        <f>IF(W15&gt;Y15,1,IF(Y15&gt;W15,2,0))</f>
        <v>1</v>
      </c>
      <c r="AF15" s="26"/>
      <c r="AH15" s="28"/>
    </row>
    <row r="16" spans="1:34" s="25" customFormat="1" ht="12.75">
      <c r="A16" s="1"/>
      <c r="C16" s="34" t="s">
        <v>8</v>
      </c>
      <c r="D16" s="34"/>
      <c r="E16" s="34"/>
      <c r="F16" s="34"/>
      <c r="G16" s="35">
        <f>COUNTIF(J11:J15,1)</f>
        <v>3</v>
      </c>
      <c r="H16" s="36" t="s">
        <v>4</v>
      </c>
      <c r="I16" s="37">
        <f>COUNTIF(J11:J15,2)</f>
        <v>0</v>
      </c>
      <c r="J16" s="5">
        <f>SUM(J11:J15)</f>
        <v>3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5</v>
      </c>
      <c r="X16" s="23" t="s">
        <v>4</v>
      </c>
      <c r="Y16" s="24">
        <v>11</v>
      </c>
      <c r="Z16" s="5">
        <f>IF(W16&gt;Y16,1,IF(Y16&gt;W16,2,0))</f>
        <v>2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0.5625</v>
      </c>
      <c r="T17" s="31"/>
      <c r="U17" s="31"/>
      <c r="V17" s="32"/>
      <c r="W17" s="33">
        <v>11</v>
      </c>
      <c r="X17" s="23" t="s">
        <v>4</v>
      </c>
      <c r="Y17" s="24">
        <v>9</v>
      </c>
      <c r="Z17" s="5">
        <f>IF(W17&gt;Y17,1,IF(Y17&gt;W17,2,0))</f>
        <v>1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8</v>
      </c>
      <c r="X18" s="23" t="s">
        <v>4</v>
      </c>
      <c r="Y18" s="24">
        <v>11</v>
      </c>
      <c r="Z18" s="5">
        <f>IF(W18&gt;Y18,1,IF(Y18&gt;W18,2,0))</f>
        <v>2</v>
      </c>
      <c r="AF18" s="26"/>
      <c r="AH18" s="28"/>
    </row>
    <row r="19" spans="1:34" s="25" customFormat="1" ht="12.75">
      <c r="A19" s="1">
        <v>5</v>
      </c>
      <c r="B19" s="20"/>
      <c r="C19" s="21" t="s">
        <v>56</v>
      </c>
      <c r="D19" s="21"/>
      <c r="E19" s="21"/>
      <c r="F19" s="21"/>
      <c r="G19" s="22">
        <v>7</v>
      </c>
      <c r="H19" s="23" t="s">
        <v>4</v>
      </c>
      <c r="I19" s="24">
        <v>11</v>
      </c>
      <c r="J19" s="5">
        <f>IF(G19&gt;I19,1,IF(I19&gt;G19,2,0))</f>
        <v>2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Flick, Niklas (122)</v>
      </c>
      <c r="T19" s="21"/>
      <c r="U19" s="21"/>
      <c r="V19" s="21"/>
      <c r="W19" s="33">
        <v>5</v>
      </c>
      <c r="X19" s="23" t="s">
        <v>4</v>
      </c>
      <c r="Y19" s="24">
        <v>11</v>
      </c>
      <c r="Z19" s="5">
        <f>IF(W19&gt;Y19,1,IF(Y19&gt;W19,2,0))</f>
        <v>2</v>
      </c>
      <c r="AF19" s="26"/>
      <c r="AH19" s="28"/>
    </row>
    <row r="20" spans="1:34" s="25" customFormat="1" ht="12.75">
      <c r="A20" s="1"/>
      <c r="C20" s="29" t="s">
        <v>5</v>
      </c>
      <c r="D20" s="29"/>
      <c r="E20" s="29"/>
      <c r="F20" s="29"/>
      <c r="G20" s="22">
        <v>4</v>
      </c>
      <c r="H20" s="23" t="s">
        <v>4</v>
      </c>
      <c r="I20" s="24">
        <v>11</v>
      </c>
      <c r="J20" s="5">
        <f>IF(G20&gt;I20,1,IF(I20&gt;G20,2,0))</f>
        <v>2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2</v>
      </c>
      <c r="X20" s="36" t="s">
        <v>4</v>
      </c>
      <c r="Y20" s="37">
        <f>COUNTIF(Z15:Z19,2)</f>
        <v>3</v>
      </c>
      <c r="Z20" s="28"/>
      <c r="AF20" s="26"/>
      <c r="AH20" s="28"/>
    </row>
    <row r="21" spans="1:34" s="25" customFormat="1" ht="12.75">
      <c r="A21" s="1"/>
      <c r="C21" s="30">
        <v>0.4583333333333333</v>
      </c>
      <c r="D21" s="31"/>
      <c r="E21" s="31"/>
      <c r="F21" s="32"/>
      <c r="G21" s="33">
        <v>3</v>
      </c>
      <c r="H21" s="23" t="s">
        <v>4</v>
      </c>
      <c r="I21" s="24">
        <v>11</v>
      </c>
      <c r="J21" s="5">
        <f>IF(G21&gt;I21,1,IF(I21&gt;G21,2,0))</f>
        <v>2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/>
      <c r="H22" s="23" t="s">
        <v>4</v>
      </c>
      <c r="I22" s="24"/>
      <c r="J22" s="5">
        <f>IF(G22&gt;I22,1,IF(I22&gt;G22,2,0))</f>
        <v>0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57</v>
      </c>
      <c r="D23" s="21"/>
      <c r="E23" s="21"/>
      <c r="F23" s="21"/>
      <c r="G23" s="33"/>
      <c r="H23" s="23" t="s">
        <v>4</v>
      </c>
      <c r="I23" s="24"/>
      <c r="J23" s="5">
        <f>IF(G23&gt;I23,1,IF(I23&gt;G23,2,0))</f>
        <v>0</v>
      </c>
      <c r="K23" s="21" t="str">
        <f>IF(G24=3,C19,IF(I24=3,C23,""))</f>
        <v>Flick, Niklas (122)</v>
      </c>
      <c r="L23" s="21"/>
      <c r="M23" s="21"/>
      <c r="N23" s="21"/>
      <c r="O23" s="33">
        <v>11</v>
      </c>
      <c r="P23" s="23" t="s">
        <v>4</v>
      </c>
      <c r="Q23" s="24">
        <v>7</v>
      </c>
      <c r="R23" s="5">
        <f>IF(O23&gt;Q23,1,IF(Q23&gt;O23,2,0))</f>
        <v>1</v>
      </c>
      <c r="X23" s="26"/>
      <c r="Z23" s="27"/>
      <c r="AF23" s="26"/>
      <c r="AH23" s="28"/>
    </row>
    <row r="24" spans="1:34" s="25" customFormat="1" ht="12.75">
      <c r="A24" s="1"/>
      <c r="C24" s="34" t="s">
        <v>15</v>
      </c>
      <c r="D24" s="34"/>
      <c r="E24" s="34"/>
      <c r="F24" s="34"/>
      <c r="G24" s="35">
        <f>COUNTIF(J19:J23,1)</f>
        <v>0</v>
      </c>
      <c r="H24" s="36" t="s">
        <v>4</v>
      </c>
      <c r="I24" s="37">
        <f>COUNTIF(J19:J23,2)</f>
        <v>3</v>
      </c>
      <c r="J24" s="5">
        <f>SUM(J19:J23)</f>
        <v>6</v>
      </c>
      <c r="K24" s="38"/>
      <c r="L24" s="31"/>
      <c r="M24" s="31"/>
      <c r="N24" s="32"/>
      <c r="O24" s="33">
        <v>11</v>
      </c>
      <c r="P24" s="23" t="s">
        <v>4</v>
      </c>
      <c r="Q24" s="24">
        <v>5</v>
      </c>
      <c r="R24" s="5">
        <f>IF(O24&gt;Q24,1,IF(Q24&gt;O24,2,0))</f>
        <v>1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39">
        <v>0.5208333333333334</v>
      </c>
      <c r="L25" s="31"/>
      <c r="M25" s="31"/>
      <c r="N25" s="32"/>
      <c r="O25" s="33">
        <v>17</v>
      </c>
      <c r="P25" s="23" t="s">
        <v>4</v>
      </c>
      <c r="Q25" s="24">
        <v>19</v>
      </c>
      <c r="R25" s="5">
        <f>IF(O25&gt;Q25,1,IF(Q25&gt;O25,2,0))</f>
        <v>2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>
        <v>11</v>
      </c>
      <c r="P26" s="23" t="s">
        <v>4</v>
      </c>
      <c r="Q26" s="24">
        <v>8</v>
      </c>
      <c r="R26" s="5">
        <f>IF(O26&gt;Q26,1,IF(Q26&gt;O26,2,0))</f>
        <v>1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58</v>
      </c>
      <c r="D27" s="21"/>
      <c r="E27" s="21"/>
      <c r="F27" s="21"/>
      <c r="G27" s="22">
        <v>9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Alm, Joshua (141)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 t="s">
        <v>5</v>
      </c>
      <c r="D28" s="29"/>
      <c r="E28" s="29"/>
      <c r="F28" s="29"/>
      <c r="G28" s="22">
        <v>6</v>
      </c>
      <c r="H28" s="23" t="s">
        <v>4</v>
      </c>
      <c r="I28" s="24">
        <v>11</v>
      </c>
      <c r="J28" s="5">
        <f>IF(G28&gt;I28,1,IF(I28&gt;G28,2,0))</f>
        <v>2</v>
      </c>
      <c r="O28" s="35">
        <f>COUNTIF(R23:R27,1)</f>
        <v>3</v>
      </c>
      <c r="P28" s="36" t="s">
        <v>4</v>
      </c>
      <c r="Q28" s="37">
        <f>COUNTIF(R23:R27,2)</f>
        <v>1</v>
      </c>
      <c r="R28" s="5">
        <f>SUM(R23:R27)</f>
        <v>5</v>
      </c>
      <c r="X28" s="26"/>
      <c r="Z28" s="27"/>
      <c r="AF28" s="26"/>
      <c r="AH28" s="28"/>
    </row>
    <row r="29" spans="1:34" s="25" customFormat="1" ht="12.75">
      <c r="A29" s="1"/>
      <c r="C29" s="30">
        <v>0.4583333333333333</v>
      </c>
      <c r="D29" s="31"/>
      <c r="E29" s="31"/>
      <c r="F29" s="32"/>
      <c r="G29" s="33">
        <v>11</v>
      </c>
      <c r="H29" s="23" t="s">
        <v>4</v>
      </c>
      <c r="I29" s="24">
        <v>4</v>
      </c>
      <c r="J29" s="5">
        <f>IF(G29&gt;I29,1,IF(I29&gt;G29,2,0))</f>
        <v>1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>
        <v>11</v>
      </c>
      <c r="H30" s="23" t="s">
        <v>4</v>
      </c>
      <c r="I30" s="24">
        <v>7</v>
      </c>
      <c r="J30" s="5">
        <f>IF(G30&gt;I30,1,IF(I30&gt;G30,2,0))</f>
        <v>1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59</v>
      </c>
      <c r="D31" s="21"/>
      <c r="E31" s="21"/>
      <c r="F31" s="21"/>
      <c r="G31" s="33">
        <v>11</v>
      </c>
      <c r="H31" s="23" t="s">
        <v>4</v>
      </c>
      <c r="I31" s="24">
        <v>13</v>
      </c>
      <c r="J31" s="5">
        <f>IF(G31&gt;I31,1,IF(I31&gt;G31,2,0))</f>
        <v>2</v>
      </c>
      <c r="P31" s="26"/>
      <c r="R31" s="5"/>
      <c r="X31" s="26"/>
      <c r="Z31" s="27"/>
      <c r="AA31" s="21" t="str">
        <f>IF(W20=3,S15,IF(Y20=3,S19,""))</f>
        <v>Flick, Niklas (122)</v>
      </c>
      <c r="AB31" s="21"/>
      <c r="AC31" s="21"/>
      <c r="AD31" s="21"/>
      <c r="AE31" s="33">
        <v>11</v>
      </c>
      <c r="AF31" s="23" t="s">
        <v>4</v>
      </c>
      <c r="AG31" s="24">
        <v>5</v>
      </c>
      <c r="AH31" s="5">
        <f>IF(AE31&gt;AG31,1,IF(AG31&gt;AE31,2,0))</f>
        <v>1</v>
      </c>
    </row>
    <row r="32" spans="1:34" s="25" customFormat="1" ht="12.75">
      <c r="A32" s="1"/>
      <c r="C32" s="34" t="s">
        <v>12</v>
      </c>
      <c r="D32" s="34"/>
      <c r="E32" s="34"/>
      <c r="F32" s="34"/>
      <c r="G32" s="35">
        <f>COUNTIF(J27:J31,1)</f>
        <v>2</v>
      </c>
      <c r="H32" s="36" t="s">
        <v>4</v>
      </c>
      <c r="I32" s="37">
        <f>COUNTIF(J27:J31,2)</f>
        <v>3</v>
      </c>
      <c r="J32" s="5">
        <f>SUM(J27:J31)</f>
        <v>8</v>
      </c>
      <c r="P32" s="26"/>
      <c r="R32" s="5"/>
      <c r="X32" s="26"/>
      <c r="Z32" s="27"/>
      <c r="AA32" s="38"/>
      <c r="AB32" s="31"/>
      <c r="AC32" s="31"/>
      <c r="AD32" s="32"/>
      <c r="AE32" s="33">
        <v>11</v>
      </c>
      <c r="AF32" s="23" t="s">
        <v>4</v>
      </c>
      <c r="AG32" s="24">
        <v>5</v>
      </c>
      <c r="AH32" s="5">
        <f>IF(AE32&gt;AG32,1,IF(AG32&gt;AE32,2,0))</f>
        <v>1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0.6354166666666666</v>
      </c>
      <c r="AB33" s="31"/>
      <c r="AC33" s="31"/>
      <c r="AD33" s="32"/>
      <c r="AE33" s="33">
        <v>4</v>
      </c>
      <c r="AF33" s="23" t="s">
        <v>4</v>
      </c>
      <c r="AG33" s="24">
        <v>11</v>
      </c>
      <c r="AH33" s="5">
        <f>IF(AE33&gt;AG33,1,IF(AG33&gt;AE33,2,0))</f>
        <v>2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>
        <v>7</v>
      </c>
      <c r="AF34" s="23" t="s">
        <v>4</v>
      </c>
      <c r="AG34" s="24">
        <v>11</v>
      </c>
      <c r="AH34" s="5">
        <f>IF(AE34&gt;AG34,1,IF(AG34&gt;AE34,2,0))</f>
        <v>2</v>
      </c>
    </row>
    <row r="35" spans="1:34" s="25" customFormat="1" ht="12.75">
      <c r="A35" s="1">
        <v>9</v>
      </c>
      <c r="B35" s="20"/>
      <c r="C35" s="21" t="s">
        <v>60</v>
      </c>
      <c r="D35" s="21"/>
      <c r="E35" s="21"/>
      <c r="F35" s="21"/>
      <c r="G35" s="22">
        <v>12</v>
      </c>
      <c r="H35" s="23" t="s">
        <v>4</v>
      </c>
      <c r="I35" s="24">
        <v>10</v>
      </c>
      <c r="J35" s="5">
        <f>IF(G35&gt;I35,1,IF(I35&gt;G35,2,0))</f>
        <v>1</v>
      </c>
      <c r="P35" s="26"/>
      <c r="R35" s="5"/>
      <c r="X35" s="26"/>
      <c r="Z35" s="27"/>
      <c r="AA35" s="21" t="str">
        <f>IF(W52=3,S47,IF(Y52=3,S51,""))</f>
        <v>Knebel, Holger (149)</v>
      </c>
      <c r="AB35" s="21"/>
      <c r="AC35" s="21"/>
      <c r="AD35" s="21"/>
      <c r="AE35" s="33">
        <v>2</v>
      </c>
      <c r="AF35" s="23" t="s">
        <v>4</v>
      </c>
      <c r="AG35" s="24">
        <v>11</v>
      </c>
      <c r="AH35" s="5">
        <f>IF(AE35&gt;AG35,1,IF(AG35&gt;AE35,2,0))</f>
        <v>2</v>
      </c>
    </row>
    <row r="36" spans="1:34" s="25" customFormat="1" ht="12.75">
      <c r="A36" s="1"/>
      <c r="C36" s="29" t="s">
        <v>12</v>
      </c>
      <c r="D36" s="29"/>
      <c r="E36" s="29"/>
      <c r="F36" s="29"/>
      <c r="G36" s="22">
        <v>11</v>
      </c>
      <c r="H36" s="23" t="s">
        <v>4</v>
      </c>
      <c r="I36" s="24">
        <v>4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2</v>
      </c>
      <c r="AF36" s="36" t="s">
        <v>4</v>
      </c>
      <c r="AG36" s="37">
        <f>COUNTIF(AH31:AH35,2)</f>
        <v>3</v>
      </c>
      <c r="AH36" s="28"/>
    </row>
    <row r="37" spans="1:34" s="25" customFormat="1" ht="12.75">
      <c r="A37" s="1"/>
      <c r="C37" s="30">
        <v>0.4791666666666667</v>
      </c>
      <c r="D37" s="31"/>
      <c r="E37" s="31"/>
      <c r="F37" s="32"/>
      <c r="G37" s="33">
        <v>11</v>
      </c>
      <c r="H37" s="23" t="s">
        <v>4</v>
      </c>
      <c r="I37" s="24">
        <v>7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/>
      <c r="H38" s="23" t="s">
        <v>4</v>
      </c>
      <c r="I38" s="24"/>
      <c r="J38" s="5">
        <f>IF(G38&gt;I38,1,IF(I38&gt;G38,2,0))</f>
        <v>0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61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Knebel, Holger (149)</v>
      </c>
      <c r="L39" s="21"/>
      <c r="M39" s="21"/>
      <c r="N39" s="21"/>
      <c r="O39" s="33">
        <v>11</v>
      </c>
      <c r="P39" s="23" t="s">
        <v>4</v>
      </c>
      <c r="Q39" s="24">
        <v>4</v>
      </c>
      <c r="R39" s="5">
        <f>IF(O39&gt;Q39,1,IF(Q39&gt;O39,2,0))</f>
        <v>1</v>
      </c>
      <c r="X39" s="26"/>
      <c r="Z39" s="27"/>
      <c r="AA39" s="25" t="s">
        <v>20</v>
      </c>
      <c r="AF39" s="26"/>
      <c r="AH39" s="28"/>
    </row>
    <row r="40" spans="1:34" s="25" customFormat="1" ht="12.75">
      <c r="A40" s="1"/>
      <c r="C40" s="34" t="s">
        <v>5</v>
      </c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0</v>
      </c>
      <c r="J40" s="5">
        <f>SUM(J35:J39)</f>
        <v>3</v>
      </c>
      <c r="K40" s="38"/>
      <c r="L40" s="31"/>
      <c r="M40" s="31"/>
      <c r="N40" s="32"/>
      <c r="O40" s="33">
        <v>11</v>
      </c>
      <c r="P40" s="23" t="s">
        <v>4</v>
      </c>
      <c r="Q40" s="24">
        <v>6</v>
      </c>
      <c r="R40" s="5">
        <f>IF(O40&gt;Q40,1,IF(Q40&gt;O40,2,0))</f>
        <v>1</v>
      </c>
      <c r="X40" s="26"/>
      <c r="Z40" s="27"/>
      <c r="AF40" s="26"/>
      <c r="AH40" s="28"/>
    </row>
    <row r="41" spans="1:34" s="25" customFormat="1" ht="12.75">
      <c r="A41" s="1"/>
      <c r="G41" s="2"/>
      <c r="H41" s="3"/>
      <c r="I41" s="4"/>
      <c r="J41" s="5"/>
      <c r="K41" s="39">
        <v>0.5208333333333334</v>
      </c>
      <c r="L41" s="31"/>
      <c r="M41" s="31"/>
      <c r="N41" s="32"/>
      <c r="O41" s="33">
        <v>11</v>
      </c>
      <c r="P41" s="23" t="s">
        <v>4</v>
      </c>
      <c r="Q41" s="24">
        <v>6</v>
      </c>
      <c r="R41" s="5">
        <f>IF(O41&gt;Q41,1,IF(Q41&gt;O41,2,0))</f>
        <v>1</v>
      </c>
      <c r="X41" s="26"/>
      <c r="Z41" s="27"/>
      <c r="AA41" s="42" t="str">
        <f>IF(AE36=3,AA31,IF(AG36=3,AA35,""))</f>
        <v>Knebel, Holger (149)</v>
      </c>
      <c r="AB41" s="42"/>
      <c r="AC41" s="42"/>
      <c r="AD41" s="42"/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/>
      <c r="P42" s="23" t="s">
        <v>4</v>
      </c>
      <c r="Q42" s="24"/>
      <c r="R42" s="5">
        <f>IF(O42&gt;Q42,1,IF(Q42&gt;O42,2,0))</f>
        <v>0</v>
      </c>
      <c r="X42" s="26"/>
      <c r="Z42" s="27"/>
      <c r="AF42" s="26"/>
      <c r="AH42" s="28"/>
    </row>
    <row r="43" spans="1:34" s="25" customFormat="1" ht="12.75">
      <c r="A43" s="1">
        <v>11</v>
      </c>
      <c r="B43" s="20"/>
      <c r="C43" s="21" t="s">
        <v>62</v>
      </c>
      <c r="D43" s="21"/>
      <c r="E43" s="21"/>
      <c r="F43" s="21"/>
      <c r="G43" s="22">
        <v>11</v>
      </c>
      <c r="H43" s="23" t="s">
        <v>4</v>
      </c>
      <c r="I43" s="24">
        <v>7</v>
      </c>
      <c r="J43" s="5">
        <f>IF(G43&gt;I43,1,IF(I43&gt;G43,2,0))</f>
        <v>1</v>
      </c>
      <c r="K43" s="21" t="str">
        <f>IF(G48=3,C43,IF(I48=3,C47,""))</f>
        <v>Czervan, David (190)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F43" s="26"/>
      <c r="AH43" s="28"/>
    </row>
    <row r="44" spans="1:34" s="25" customFormat="1" ht="12.75">
      <c r="A44" s="1"/>
      <c r="C44" s="29" t="s">
        <v>5</v>
      </c>
      <c r="D44" s="29"/>
      <c r="E44" s="29"/>
      <c r="F44" s="29"/>
      <c r="G44" s="22">
        <v>5</v>
      </c>
      <c r="H44" s="23" t="s">
        <v>4</v>
      </c>
      <c r="I44" s="24">
        <v>11</v>
      </c>
      <c r="J44" s="5">
        <f>IF(G44&gt;I44,1,IF(I44&gt;G44,2,0))</f>
        <v>2</v>
      </c>
      <c r="O44" s="35">
        <f>COUNTIF(R39:R43,1)</f>
        <v>3</v>
      </c>
      <c r="P44" s="36" t="s">
        <v>4</v>
      </c>
      <c r="Q44" s="37">
        <f>COUNTIF(R39:R43,2)</f>
        <v>0</v>
      </c>
      <c r="R44" s="5">
        <f>SUM(R39:R43)</f>
        <v>3</v>
      </c>
      <c r="X44" s="26"/>
      <c r="Z44" s="27"/>
      <c r="AF44" s="26"/>
      <c r="AH44" s="28"/>
    </row>
    <row r="45" spans="1:34" s="25" customFormat="1" ht="12.75">
      <c r="A45" s="1"/>
      <c r="C45" s="30">
        <v>0.4791666666666667</v>
      </c>
      <c r="D45" s="31"/>
      <c r="E45" s="31"/>
      <c r="F45" s="32"/>
      <c r="G45" s="33">
        <v>11</v>
      </c>
      <c r="H45" s="23" t="s">
        <v>4</v>
      </c>
      <c r="I45" s="24">
        <v>9</v>
      </c>
      <c r="J45" s="5">
        <f>IF(G45&gt;I45,1,IF(I45&gt;G45,2,0))</f>
        <v>1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>
        <v>11</v>
      </c>
      <c r="H46" s="23" t="s">
        <v>4</v>
      </c>
      <c r="I46" s="24">
        <v>7</v>
      </c>
      <c r="J46" s="5">
        <f>IF(G46&gt;I46,1,IF(I46&gt;G46,2,0))</f>
        <v>1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63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Knebel, Holger (149)</v>
      </c>
      <c r="T47" s="21"/>
      <c r="U47" s="21"/>
      <c r="V47" s="21"/>
      <c r="W47" s="33">
        <v>13</v>
      </c>
      <c r="X47" s="23" t="s">
        <v>4</v>
      </c>
      <c r="Y47" s="24">
        <v>11</v>
      </c>
      <c r="Z47" s="5">
        <f>IF(W47&gt;Y47,1,IF(Y47&gt;W47,2,0))</f>
        <v>1</v>
      </c>
      <c r="AF47" s="26"/>
      <c r="AH47" s="28"/>
    </row>
    <row r="48" spans="1:34" s="25" customFormat="1" ht="12.75">
      <c r="A48" s="1"/>
      <c r="C48" s="34" t="s">
        <v>32</v>
      </c>
      <c r="D48" s="34"/>
      <c r="E48" s="34"/>
      <c r="F48" s="34"/>
      <c r="G48" s="35">
        <f>COUNTIF(J43:J47,1)</f>
        <v>3</v>
      </c>
      <c r="H48" s="36" t="s">
        <v>4</v>
      </c>
      <c r="I48" s="37">
        <f>COUNTIF(J43:J47,2)</f>
        <v>1</v>
      </c>
      <c r="J48" s="5">
        <f>SUM(J43:J47)</f>
        <v>5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11</v>
      </c>
      <c r="X48" s="23" t="s">
        <v>4</v>
      </c>
      <c r="Y48" s="24">
        <v>9</v>
      </c>
      <c r="Z48" s="5">
        <f>IF(W48&gt;Y48,1,IF(Y48&gt;W48,2,0))</f>
        <v>1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0.5625</v>
      </c>
      <c r="T49" s="31"/>
      <c r="U49" s="31"/>
      <c r="V49" s="32"/>
      <c r="W49" s="33">
        <v>16</v>
      </c>
      <c r="X49" s="23" t="s">
        <v>4</v>
      </c>
      <c r="Y49" s="24">
        <v>14</v>
      </c>
      <c r="Z49" s="5">
        <f>IF(W49&gt;Y49,1,IF(Y49&gt;W49,2,0))</f>
        <v>1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/>
      <c r="X50" s="23" t="s">
        <v>4</v>
      </c>
      <c r="Y50" s="24"/>
      <c r="Z50" s="5">
        <f>IF(W50&gt;Y50,1,IF(Y50&gt;W50,2,0))</f>
        <v>0</v>
      </c>
      <c r="AF50" s="26"/>
      <c r="AH50" s="28"/>
    </row>
    <row r="51" spans="1:34" s="25" customFormat="1" ht="12.75">
      <c r="A51" s="1">
        <v>13</v>
      </c>
      <c r="B51" s="20"/>
      <c r="C51" s="21" t="s">
        <v>64</v>
      </c>
      <c r="D51" s="21"/>
      <c r="E51" s="21"/>
      <c r="F51" s="21"/>
      <c r="G51" s="22">
        <v>10</v>
      </c>
      <c r="H51" s="23" t="s">
        <v>4</v>
      </c>
      <c r="I51" s="24">
        <v>12</v>
      </c>
      <c r="J51" s="5">
        <f>IF(G51&gt;I51,1,IF(I51&gt;G51,2,0))</f>
        <v>2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Rieger, Philipp (152)</v>
      </c>
      <c r="T51" s="21"/>
      <c r="U51" s="21"/>
      <c r="V51" s="21"/>
      <c r="W51" s="33"/>
      <c r="X51" s="23" t="s">
        <v>4</v>
      </c>
      <c r="Y51" s="24"/>
      <c r="Z51" s="5">
        <f>IF(W51&gt;Y51,1,IF(Y51&gt;W51,2,0))</f>
        <v>0</v>
      </c>
      <c r="AF51" s="26"/>
      <c r="AH51" s="28"/>
    </row>
    <row r="52" spans="1:34" s="25" customFormat="1" ht="12.75">
      <c r="A52" s="1"/>
      <c r="C52" s="29" t="s">
        <v>42</v>
      </c>
      <c r="D52" s="29"/>
      <c r="E52" s="29"/>
      <c r="F52" s="29"/>
      <c r="G52" s="22">
        <v>6</v>
      </c>
      <c r="H52" s="23" t="s">
        <v>4</v>
      </c>
      <c r="I52" s="24">
        <v>11</v>
      </c>
      <c r="J52" s="5">
        <f>IF(G52&gt;I52,1,IF(I52&gt;G52,2,0))</f>
        <v>2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3</v>
      </c>
      <c r="X52" s="36" t="s">
        <v>4</v>
      </c>
      <c r="Y52" s="37">
        <f>COUNTIF(Z47:Z51,2)</f>
        <v>0</v>
      </c>
      <c r="Z52" s="27"/>
      <c r="AF52" s="26"/>
      <c r="AH52" s="28"/>
    </row>
    <row r="53" spans="1:34" s="25" customFormat="1" ht="12.75">
      <c r="A53" s="1"/>
      <c r="C53" s="30">
        <v>0.4791666666666667</v>
      </c>
      <c r="D53" s="31"/>
      <c r="E53" s="31"/>
      <c r="F53" s="32"/>
      <c r="G53" s="33">
        <v>7</v>
      </c>
      <c r="H53" s="23" t="s">
        <v>4</v>
      </c>
      <c r="I53" s="24">
        <v>11</v>
      </c>
      <c r="J53" s="5">
        <f>IF(G53&gt;I53,1,IF(I53&gt;G53,2,0))</f>
        <v>2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/>
      <c r="H54" s="23" t="s">
        <v>4</v>
      </c>
      <c r="I54" s="24"/>
      <c r="J54" s="5">
        <f>IF(G54&gt;I54,1,IF(I54&gt;G54,2,0))</f>
        <v>0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65</v>
      </c>
      <c r="D55" s="21"/>
      <c r="E55" s="21"/>
      <c r="F55" s="21"/>
      <c r="G55" s="33"/>
      <c r="H55" s="23" t="s">
        <v>4</v>
      </c>
      <c r="I55" s="24"/>
      <c r="J55" s="5">
        <f>IF(G55&gt;I55,1,IF(I55&gt;G55,2,0))</f>
        <v>0</v>
      </c>
      <c r="K55" s="21" t="str">
        <f>IF(G56=3,C51,IF(I56=3,C55,""))</f>
        <v>Rieger, Philipp (152)</v>
      </c>
      <c r="L55" s="21"/>
      <c r="M55" s="21"/>
      <c r="N55" s="21"/>
      <c r="O55" s="33">
        <v>11</v>
      </c>
      <c r="P55" s="23" t="s">
        <v>4</v>
      </c>
      <c r="Q55" s="24">
        <v>8</v>
      </c>
      <c r="R55" s="5">
        <f>IF(O55&gt;Q55,1,IF(Q55&gt;O55,2,0))</f>
        <v>1</v>
      </c>
      <c r="X55" s="26"/>
      <c r="Z55" s="27"/>
      <c r="AF55" s="26"/>
      <c r="AH55" s="28"/>
    </row>
    <row r="56" spans="1:34" s="25" customFormat="1" ht="12.75">
      <c r="A56" s="1"/>
      <c r="C56" s="34" t="s">
        <v>12</v>
      </c>
      <c r="D56" s="34"/>
      <c r="E56" s="34"/>
      <c r="F56" s="34"/>
      <c r="G56" s="35">
        <f>COUNTIF(J51:J55,1)</f>
        <v>0</v>
      </c>
      <c r="H56" s="36" t="s">
        <v>4</v>
      </c>
      <c r="I56" s="37">
        <f>COUNTIF(J51:J55,2)</f>
        <v>3</v>
      </c>
      <c r="J56" s="5">
        <f>SUM(J51:J55)</f>
        <v>6</v>
      </c>
      <c r="K56" s="38"/>
      <c r="L56" s="31"/>
      <c r="M56" s="31"/>
      <c r="N56" s="32"/>
      <c r="O56" s="33">
        <v>10</v>
      </c>
      <c r="P56" s="23" t="s">
        <v>4</v>
      </c>
      <c r="Q56" s="24">
        <v>12</v>
      </c>
      <c r="R56" s="5">
        <f>IF(O56&gt;Q56,1,IF(Q56&gt;O56,2,0))</f>
        <v>2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39">
        <v>0.5208333333333334</v>
      </c>
      <c r="L57" s="31"/>
      <c r="M57" s="31"/>
      <c r="N57" s="32"/>
      <c r="O57" s="33">
        <v>11</v>
      </c>
      <c r="P57" s="23" t="s">
        <v>4</v>
      </c>
      <c r="Q57" s="24">
        <v>5</v>
      </c>
      <c r="R57" s="5">
        <f>IF(O57&gt;Q57,1,IF(Q57&gt;O57,2,0))</f>
        <v>1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11</v>
      </c>
      <c r="P58" s="23" t="s">
        <v>4</v>
      </c>
      <c r="Q58" s="24">
        <v>7</v>
      </c>
      <c r="R58" s="5">
        <f>IF(O58&gt;Q58,1,IF(Q58&gt;O58,2,0))</f>
        <v>1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66</v>
      </c>
      <c r="D59" s="21"/>
      <c r="E59" s="21"/>
      <c r="F59" s="21"/>
      <c r="G59" s="22">
        <v>11</v>
      </c>
      <c r="H59" s="23" t="s">
        <v>4</v>
      </c>
      <c r="I59" s="24">
        <v>5</v>
      </c>
      <c r="J59" s="5">
        <f>IF(G59&gt;I59,1,IF(I59&gt;G59,2,0))</f>
        <v>1</v>
      </c>
      <c r="K59" s="21" t="str">
        <f>IF(G64=3,C59,IF(I64=3,C63,""))</f>
        <v>Wagner, Rainer (140)</v>
      </c>
      <c r="L59" s="21"/>
      <c r="M59" s="21"/>
      <c r="N59" s="21"/>
      <c r="O59" s="33"/>
      <c r="P59" s="23" t="s">
        <v>4</v>
      </c>
      <c r="Q59" s="24"/>
      <c r="R59" s="5">
        <f>IF(O59&gt;Q59,1,IF(Q59&gt;O59,2,0))</f>
        <v>0</v>
      </c>
      <c r="X59" s="26"/>
      <c r="Z59" s="27"/>
      <c r="AF59" s="26"/>
      <c r="AH59" s="28"/>
    </row>
    <row r="60" spans="1:34" s="25" customFormat="1" ht="12.75">
      <c r="A60" s="1"/>
      <c r="C60" s="29" t="s">
        <v>47</v>
      </c>
      <c r="D60" s="29"/>
      <c r="E60" s="29"/>
      <c r="F60" s="29"/>
      <c r="G60" s="22">
        <v>12</v>
      </c>
      <c r="H60" s="23" t="s">
        <v>4</v>
      </c>
      <c r="I60" s="24">
        <v>10</v>
      </c>
      <c r="J60" s="5">
        <f>IF(G60&gt;I60,1,IF(I60&gt;G60,2,0))</f>
        <v>1</v>
      </c>
      <c r="O60" s="35">
        <f>COUNTIF(R55:R59,1)</f>
        <v>3</v>
      </c>
      <c r="P60" s="36" t="s">
        <v>4</v>
      </c>
      <c r="Q60" s="37">
        <f>COUNTIF(R55:R59,2)</f>
        <v>1</v>
      </c>
      <c r="R60" s="5">
        <f>SUM(R55:R59)</f>
        <v>5</v>
      </c>
      <c r="X60" s="26"/>
      <c r="Z60" s="27"/>
      <c r="AF60" s="26"/>
      <c r="AH60" s="28"/>
    </row>
    <row r="61" spans="1:34" s="25" customFormat="1" ht="12.75">
      <c r="A61" s="1"/>
      <c r="C61" s="30">
        <v>0.4791666666666667</v>
      </c>
      <c r="D61" s="31"/>
      <c r="E61" s="31"/>
      <c r="F61" s="32"/>
      <c r="G61" s="33">
        <v>4</v>
      </c>
      <c r="H61" s="23" t="s">
        <v>4</v>
      </c>
      <c r="I61" s="24">
        <v>11</v>
      </c>
      <c r="J61" s="5">
        <f>IF(G61&gt;I61,1,IF(I61&gt;G61,2,0))</f>
        <v>2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>
        <v>11</v>
      </c>
      <c r="H62" s="23" t="s">
        <v>4</v>
      </c>
      <c r="I62" s="24">
        <v>5</v>
      </c>
      <c r="J62" s="5">
        <f>IF(G62&gt;I62,1,IF(I62&gt;G62,2,0))</f>
        <v>1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67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 t="s">
        <v>5</v>
      </c>
      <c r="D64" s="34"/>
      <c r="E64" s="34"/>
      <c r="F64" s="34"/>
      <c r="G64" s="35">
        <f>COUNTIF(J59:J63,1)</f>
        <v>3</v>
      </c>
      <c r="H64" s="36" t="s">
        <v>4</v>
      </c>
      <c r="I64" s="37">
        <f>COUNTIF(J59:J63,2)</f>
        <v>1</v>
      </c>
      <c r="J64" s="5">
        <f>SUM(J59:J63)</f>
        <v>5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AA41:AD41"/>
    <mergeCell ref="C43:F43"/>
    <mergeCell ref="K43:N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'HERREN C EINZEL'!G8=3</formula>
    </cfRule>
    <cfRule type="expression" priority="2" dxfId="1" stopIfTrue="1">
      <formula>'HERREN C EINZEL'!I8=3</formula>
    </cfRule>
  </conditionalFormatting>
  <conditionalFormatting sqref="C7:F7 C15:F15 C23:F23 C31:F31 C39:F39 C47:F47 C55:F55 C63:F63">
    <cfRule type="expression" priority="3" dxfId="1" stopIfTrue="1">
      <formula>'HERREN C EINZEL'!G8=3</formula>
    </cfRule>
    <cfRule type="expression" priority="4" dxfId="2" stopIfTrue="1">
      <formula>'HERREN C EINZEL'!I8=3</formula>
    </cfRule>
  </conditionalFormatting>
  <conditionalFormatting sqref="K11:N11">
    <cfRule type="expression" priority="5" dxfId="1" stopIfTrue="1">
      <formula>'HERREN C EINZEL'!O12=3</formula>
    </cfRule>
    <cfRule type="expression" priority="6" dxfId="0" stopIfTrue="1">
      <formula>'HERREN C EINZEL'!Q16=3</formula>
    </cfRule>
  </conditionalFormatting>
  <conditionalFormatting sqref="K27:N27 K43:N43 K59:N59 S19:V19 S51 AA35:AD35">
    <cfRule type="expression" priority="7" dxfId="1" stopIfTrue="1">
      <formula>'HERREN C EINZEL'!O20=3</formula>
    </cfRule>
    <cfRule type="expression" priority="8" dxfId="0" stopIfTrue="1">
      <formula>'HERREN C EINZEL'!Q20=3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W36" sqref="W36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68</v>
      </c>
      <c r="D3" s="21"/>
      <c r="E3" s="21"/>
      <c r="F3" s="21"/>
      <c r="G3" s="22">
        <v>11</v>
      </c>
      <c r="H3" s="23" t="s">
        <v>4</v>
      </c>
      <c r="I3" s="24">
        <v>0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 t="s">
        <v>8</v>
      </c>
      <c r="D4" s="29"/>
      <c r="E4" s="29"/>
      <c r="F4" s="29"/>
      <c r="G4" s="22">
        <v>11</v>
      </c>
      <c r="H4" s="23" t="s">
        <v>4</v>
      </c>
      <c r="I4" s="24">
        <v>0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69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0.4583333333333333</v>
      </c>
      <c r="D5" s="31"/>
      <c r="E5" s="31"/>
      <c r="F5" s="32"/>
      <c r="G5" s="33">
        <v>11</v>
      </c>
      <c r="H5" s="23" t="s">
        <v>4</v>
      </c>
      <c r="I5" s="24">
        <v>0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70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Horlebein, Svenja (6)</v>
      </c>
      <c r="L7" s="21"/>
      <c r="M7" s="21"/>
      <c r="N7" s="21"/>
      <c r="O7" s="33">
        <v>0</v>
      </c>
      <c r="P7" s="23" t="s">
        <v>4</v>
      </c>
      <c r="Q7" s="24">
        <v>11</v>
      </c>
      <c r="R7" s="5">
        <f>IF(O7&gt;Q7,1,IF(Q7&gt;O7,2,0))</f>
        <v>2</v>
      </c>
      <c r="X7" s="26"/>
      <c r="Z7" s="27"/>
      <c r="AF7" s="26"/>
      <c r="AH7" s="28"/>
    </row>
    <row r="8" spans="1:34" s="25" customFormat="1" ht="12.75">
      <c r="A8" s="1"/>
      <c r="C8" s="34"/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14</v>
      </c>
      <c r="P8" s="23" t="s">
        <v>4</v>
      </c>
      <c r="Q8" s="24">
        <v>12</v>
      </c>
      <c r="R8" s="5">
        <f>IF(O8&gt;Q8,1,IF(Q8&gt;O8,2,0))</f>
        <v>1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39">
        <v>0.5208333333333334</v>
      </c>
      <c r="L9" s="31"/>
      <c r="M9" s="31"/>
      <c r="N9" s="32"/>
      <c r="O9" s="33">
        <v>11</v>
      </c>
      <c r="P9" s="23" t="s">
        <v>4</v>
      </c>
      <c r="Q9" s="24">
        <v>8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11</v>
      </c>
      <c r="P10" s="23" t="s">
        <v>4</v>
      </c>
      <c r="Q10" s="24">
        <v>6</v>
      </c>
      <c r="R10" s="5">
        <f>IF(O10&gt;Q10,1,IF(Q10&gt;O10,2,0))</f>
        <v>1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71</v>
      </c>
      <c r="D11" s="21"/>
      <c r="E11" s="21"/>
      <c r="F11" s="21"/>
      <c r="G11" s="22">
        <v>12</v>
      </c>
      <c r="H11" s="23" t="s">
        <v>4</v>
      </c>
      <c r="I11" s="24">
        <v>10</v>
      </c>
      <c r="J11" s="5">
        <f>IF(G11&gt;I11,1,IF(I11&gt;G11,2,0))</f>
        <v>1</v>
      </c>
      <c r="K11" s="21" t="str">
        <f>IF(G16=3,C11,IF(I16=3,C15,""))</f>
        <v>Hänel, Sandra (81)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 t="s">
        <v>5</v>
      </c>
      <c r="D12" s="29"/>
      <c r="E12" s="29"/>
      <c r="F12" s="29"/>
      <c r="G12" s="22">
        <v>11</v>
      </c>
      <c r="H12" s="23" t="s">
        <v>4</v>
      </c>
      <c r="I12" s="24">
        <v>8</v>
      </c>
      <c r="J12" s="5">
        <f>IF(G12&gt;I12,1,IF(I12&gt;G12,2,0))</f>
        <v>1</v>
      </c>
      <c r="O12" s="35">
        <f>COUNTIF(R7:R11,1)</f>
        <v>3</v>
      </c>
      <c r="P12" s="36" t="s">
        <v>4</v>
      </c>
      <c r="Q12" s="37">
        <f>COUNTIF(R7:R11,2)</f>
        <v>1</v>
      </c>
      <c r="R12" s="5">
        <f>SUM(R7:R11)</f>
        <v>5</v>
      </c>
      <c r="X12" s="26"/>
      <c r="Z12" s="28"/>
      <c r="AF12" s="26"/>
      <c r="AH12" s="28"/>
    </row>
    <row r="13" spans="1:34" s="25" customFormat="1" ht="12.75">
      <c r="A13" s="1"/>
      <c r="C13" s="30">
        <v>0.4583333333333333</v>
      </c>
      <c r="D13" s="31"/>
      <c r="E13" s="31"/>
      <c r="F13" s="32"/>
      <c r="G13" s="33">
        <v>6</v>
      </c>
      <c r="H13" s="23" t="s">
        <v>4</v>
      </c>
      <c r="I13" s="24">
        <v>11</v>
      </c>
      <c r="J13" s="5">
        <f>IF(G13&gt;I13,1,IF(I13&gt;G13,2,0))</f>
        <v>2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>
        <v>8</v>
      </c>
      <c r="H14" s="23" t="s">
        <v>4</v>
      </c>
      <c r="I14" s="24">
        <v>11</v>
      </c>
      <c r="J14" s="5">
        <f>IF(G14&gt;I14,1,IF(I14&gt;G14,2,0))</f>
        <v>2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72</v>
      </c>
      <c r="D15" s="21"/>
      <c r="E15" s="21"/>
      <c r="F15" s="21"/>
      <c r="G15" s="33">
        <v>5</v>
      </c>
      <c r="H15" s="23" t="s">
        <v>4</v>
      </c>
      <c r="I15" s="24">
        <v>11</v>
      </c>
      <c r="J15" s="5">
        <f>IF(G15&gt;I15,1,IF(I15&gt;G15,2,0))</f>
        <v>2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Horlebein, Svenja (6)</v>
      </c>
      <c r="T15" s="21"/>
      <c r="U15" s="21"/>
      <c r="V15" s="21"/>
      <c r="W15" s="33">
        <v>11</v>
      </c>
      <c r="X15" s="23" t="s">
        <v>4</v>
      </c>
      <c r="Y15" s="24">
        <v>4</v>
      </c>
      <c r="Z15" s="5">
        <f>IF(W15&gt;Y15,1,IF(Y15&gt;W15,2,0))</f>
        <v>1</v>
      </c>
      <c r="AF15" s="26"/>
      <c r="AH15" s="28"/>
    </row>
    <row r="16" spans="1:34" s="25" customFormat="1" ht="12.75">
      <c r="A16" s="1"/>
      <c r="C16" s="34" t="s">
        <v>5</v>
      </c>
      <c r="D16" s="34"/>
      <c r="E16" s="34"/>
      <c r="F16" s="34"/>
      <c r="G16" s="35">
        <f>COUNTIF(J11:J15,1)</f>
        <v>2</v>
      </c>
      <c r="H16" s="36" t="s">
        <v>4</v>
      </c>
      <c r="I16" s="37">
        <f>COUNTIF(J11:J15,2)</f>
        <v>3</v>
      </c>
      <c r="J16" s="5">
        <f>SUM(J11:J15)</f>
        <v>8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8</v>
      </c>
      <c r="X16" s="23" t="s">
        <v>4</v>
      </c>
      <c r="Y16" s="24">
        <v>11</v>
      </c>
      <c r="Z16" s="5">
        <f>IF(W16&gt;Y16,1,IF(Y16&gt;W16,2,0))</f>
        <v>2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0.5625</v>
      </c>
      <c r="T17" s="31"/>
      <c r="U17" s="31"/>
      <c r="V17" s="32"/>
      <c r="W17" s="33">
        <v>8</v>
      </c>
      <c r="X17" s="23" t="s">
        <v>4</v>
      </c>
      <c r="Y17" s="24">
        <v>11</v>
      </c>
      <c r="Z17" s="5">
        <f>IF(W17&gt;Y17,1,IF(Y17&gt;W17,2,0))</f>
        <v>2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2</v>
      </c>
      <c r="X18" s="23" t="s">
        <v>4</v>
      </c>
      <c r="Y18" s="24">
        <v>11</v>
      </c>
      <c r="Z18" s="5">
        <f>IF(W18&gt;Y18,1,IF(Y18&gt;W18,2,0))</f>
        <v>2</v>
      </c>
      <c r="AF18" s="26"/>
      <c r="AH18" s="28"/>
    </row>
    <row r="19" spans="1:34" s="25" customFormat="1" ht="12.75">
      <c r="A19" s="1">
        <v>5</v>
      </c>
      <c r="B19" s="20"/>
      <c r="C19" s="21" t="s">
        <v>73</v>
      </c>
      <c r="D19" s="21"/>
      <c r="E19" s="21"/>
      <c r="F19" s="21"/>
      <c r="G19" s="22">
        <v>11</v>
      </c>
      <c r="H19" s="23" t="s">
        <v>4</v>
      </c>
      <c r="I19" s="24">
        <v>7</v>
      </c>
      <c r="J19" s="5">
        <f>IF(G19&gt;I19,1,IF(I19&gt;G19,2,0))</f>
        <v>1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Stumpfecker, Karin (13)</v>
      </c>
      <c r="T19" s="21"/>
      <c r="U19" s="21"/>
      <c r="V19" s="21"/>
      <c r="W19" s="33"/>
      <c r="X19" s="23" t="s">
        <v>4</v>
      </c>
      <c r="Y19" s="24"/>
      <c r="Z19" s="5">
        <f>IF(W19&gt;Y19,1,IF(Y19&gt;W19,2,0))</f>
        <v>0</v>
      </c>
      <c r="AF19" s="26"/>
      <c r="AH19" s="28"/>
    </row>
    <row r="20" spans="1:34" s="25" customFormat="1" ht="12.75">
      <c r="A20" s="1"/>
      <c r="C20" s="29" t="s">
        <v>8</v>
      </c>
      <c r="D20" s="29"/>
      <c r="E20" s="29"/>
      <c r="F20" s="29"/>
      <c r="G20" s="22">
        <v>11</v>
      </c>
      <c r="H20" s="23" t="s">
        <v>4</v>
      </c>
      <c r="I20" s="24">
        <v>8</v>
      </c>
      <c r="J20" s="5">
        <f>IF(G20&gt;I20,1,IF(I20&gt;G20,2,0))</f>
        <v>1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1</v>
      </c>
      <c r="X20" s="36" t="s">
        <v>4</v>
      </c>
      <c r="Y20" s="37">
        <f>COUNTIF(Z15:Z19,2)</f>
        <v>3</v>
      </c>
      <c r="Z20" s="28"/>
      <c r="AF20" s="26"/>
      <c r="AH20" s="28"/>
    </row>
    <row r="21" spans="1:34" s="25" customFormat="1" ht="12.75">
      <c r="A21" s="1"/>
      <c r="C21" s="30">
        <v>0.4583333333333333</v>
      </c>
      <c r="D21" s="31"/>
      <c r="E21" s="31"/>
      <c r="F21" s="32"/>
      <c r="G21" s="33">
        <v>11</v>
      </c>
      <c r="H21" s="23" t="s">
        <v>4</v>
      </c>
      <c r="I21" s="24">
        <v>7</v>
      </c>
      <c r="J21" s="5">
        <f>IF(G21&gt;I21,1,IF(I21&gt;G21,2,0))</f>
        <v>1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/>
      <c r="H22" s="23" t="s">
        <v>4</v>
      </c>
      <c r="I22" s="24"/>
      <c r="J22" s="5">
        <f>IF(G22&gt;I22,1,IF(I22&gt;G22,2,0))</f>
        <v>0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74</v>
      </c>
      <c r="D23" s="21"/>
      <c r="E23" s="21"/>
      <c r="F23" s="21"/>
      <c r="G23" s="33"/>
      <c r="H23" s="23" t="s">
        <v>4</v>
      </c>
      <c r="I23" s="24"/>
      <c r="J23" s="5">
        <f>IF(G23&gt;I23,1,IF(I23&gt;G23,2,0))</f>
        <v>0</v>
      </c>
      <c r="K23" s="21" t="str">
        <f>IF(G24=3,C19,IF(I24=3,C23,""))</f>
        <v>Stumpfecker, Karin (13)</v>
      </c>
      <c r="L23" s="21"/>
      <c r="M23" s="21"/>
      <c r="N23" s="21"/>
      <c r="O23" s="33">
        <v>11</v>
      </c>
      <c r="P23" s="23" t="s">
        <v>4</v>
      </c>
      <c r="Q23" s="24">
        <v>6</v>
      </c>
      <c r="R23" s="5">
        <f>IF(O23&gt;Q23,1,IF(Q23&gt;O23,2,0))</f>
        <v>1</v>
      </c>
      <c r="X23" s="26"/>
      <c r="Z23" s="27"/>
      <c r="AF23" s="26"/>
      <c r="AH23" s="28"/>
    </row>
    <row r="24" spans="1:34" s="25" customFormat="1" ht="12.75">
      <c r="A24" s="1"/>
      <c r="C24" s="34" t="s">
        <v>15</v>
      </c>
      <c r="D24" s="34"/>
      <c r="E24" s="34"/>
      <c r="F24" s="34"/>
      <c r="G24" s="35">
        <f>COUNTIF(J19:J23,1)</f>
        <v>3</v>
      </c>
      <c r="H24" s="36" t="s">
        <v>4</v>
      </c>
      <c r="I24" s="37">
        <f>COUNTIF(J19:J23,2)</f>
        <v>0</v>
      </c>
      <c r="J24" s="5">
        <f>SUM(J19:J23)</f>
        <v>3</v>
      </c>
      <c r="K24" s="38"/>
      <c r="L24" s="31"/>
      <c r="M24" s="31"/>
      <c r="N24" s="32"/>
      <c r="O24" s="33">
        <v>12</v>
      </c>
      <c r="P24" s="23" t="s">
        <v>4</v>
      </c>
      <c r="Q24" s="24">
        <v>10</v>
      </c>
      <c r="R24" s="5">
        <f>IF(O24&gt;Q24,1,IF(Q24&gt;O24,2,0))</f>
        <v>1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39">
        <v>0.5208333333333334</v>
      </c>
      <c r="L25" s="31"/>
      <c r="M25" s="31"/>
      <c r="N25" s="32"/>
      <c r="O25" s="33">
        <v>11</v>
      </c>
      <c r="P25" s="23" t="s">
        <v>4</v>
      </c>
      <c r="Q25" s="24">
        <v>8</v>
      </c>
      <c r="R25" s="5">
        <f>IF(O25&gt;Q25,1,IF(Q25&gt;O25,2,0))</f>
        <v>1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/>
      <c r="P26" s="23" t="s">
        <v>4</v>
      </c>
      <c r="Q26" s="24"/>
      <c r="R26" s="5">
        <f>IF(O26&gt;Q26,1,IF(Q26&gt;O26,2,0))</f>
        <v>0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75</v>
      </c>
      <c r="D27" s="21"/>
      <c r="E27" s="21"/>
      <c r="F27" s="21"/>
      <c r="G27" s="22">
        <v>7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Plapp, Luisa (19)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 t="s">
        <v>10</v>
      </c>
      <c r="D28" s="29"/>
      <c r="E28" s="29"/>
      <c r="F28" s="29"/>
      <c r="G28" s="22">
        <v>1</v>
      </c>
      <c r="H28" s="23" t="s">
        <v>4</v>
      </c>
      <c r="I28" s="24">
        <v>11</v>
      </c>
      <c r="J28" s="5">
        <f>IF(G28&gt;I28,1,IF(I28&gt;G28,2,0))</f>
        <v>2</v>
      </c>
      <c r="O28" s="35">
        <f>COUNTIF(R23:R27,1)</f>
        <v>3</v>
      </c>
      <c r="P28" s="36" t="s">
        <v>4</v>
      </c>
      <c r="Q28" s="37">
        <f>COUNTIF(R23:R27,2)</f>
        <v>0</v>
      </c>
      <c r="R28" s="5">
        <f>SUM(R23:R27)</f>
        <v>3</v>
      </c>
      <c r="X28" s="26"/>
      <c r="Z28" s="27"/>
      <c r="AF28" s="26"/>
      <c r="AH28" s="28"/>
    </row>
    <row r="29" spans="1:34" s="25" customFormat="1" ht="12.75">
      <c r="A29" s="1"/>
      <c r="C29" s="30">
        <v>0.4583333333333333</v>
      </c>
      <c r="D29" s="31"/>
      <c r="E29" s="31"/>
      <c r="F29" s="32"/>
      <c r="G29" s="33">
        <v>2</v>
      </c>
      <c r="H29" s="23" t="s">
        <v>4</v>
      </c>
      <c r="I29" s="24">
        <v>11</v>
      </c>
      <c r="J29" s="5">
        <f>IF(G29&gt;I29,1,IF(I29&gt;G29,2,0))</f>
        <v>2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/>
      <c r="H30" s="23" t="s">
        <v>4</v>
      </c>
      <c r="I30" s="24"/>
      <c r="J30" s="5">
        <f>IF(G30&gt;I30,1,IF(I30&gt;G30,2,0))</f>
        <v>0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76</v>
      </c>
      <c r="D31" s="21"/>
      <c r="E31" s="21"/>
      <c r="F31" s="21"/>
      <c r="G31" s="33"/>
      <c r="H31" s="23" t="s">
        <v>4</v>
      </c>
      <c r="I31" s="24"/>
      <c r="J31" s="5">
        <f>IF(G31&gt;I31,1,IF(I31&gt;G31,2,0))</f>
        <v>0</v>
      </c>
      <c r="P31" s="26"/>
      <c r="R31" s="5"/>
      <c r="X31" s="26"/>
      <c r="Z31" s="27"/>
      <c r="AA31" s="21" t="str">
        <f>IF(W20=3,S15,IF(Y20=3,S19,""))</f>
        <v>Stumpfecker, Karin (13)</v>
      </c>
      <c r="AB31" s="21"/>
      <c r="AC31" s="21"/>
      <c r="AD31" s="21"/>
      <c r="AE31" s="33">
        <v>11</v>
      </c>
      <c r="AF31" s="23" t="s">
        <v>4</v>
      </c>
      <c r="AG31" s="24">
        <v>5</v>
      </c>
      <c r="AH31" s="5">
        <f>IF(AE31&gt;AG31,1,IF(AG31&gt;AE31,2,0))</f>
        <v>1</v>
      </c>
    </row>
    <row r="32" spans="1:34" s="25" customFormat="1" ht="12.75">
      <c r="A32" s="1"/>
      <c r="C32" s="34" t="s">
        <v>15</v>
      </c>
      <c r="D32" s="34"/>
      <c r="E32" s="34"/>
      <c r="F32" s="34"/>
      <c r="G32" s="35">
        <f>COUNTIF(J27:J31,1)</f>
        <v>0</v>
      </c>
      <c r="H32" s="36" t="s">
        <v>4</v>
      </c>
      <c r="I32" s="37">
        <f>COUNTIF(J27:J31,2)</f>
        <v>3</v>
      </c>
      <c r="J32" s="5">
        <f>SUM(J27:J31)</f>
        <v>6</v>
      </c>
      <c r="P32" s="26"/>
      <c r="R32" s="5"/>
      <c r="X32" s="26"/>
      <c r="Z32" s="27"/>
      <c r="AA32" s="38"/>
      <c r="AB32" s="31"/>
      <c r="AC32" s="31"/>
      <c r="AD32" s="32"/>
      <c r="AE32" s="33">
        <v>11</v>
      </c>
      <c r="AF32" s="23" t="s">
        <v>4</v>
      </c>
      <c r="AG32" s="24">
        <v>5</v>
      </c>
      <c r="AH32" s="5">
        <f>IF(AE32&gt;AG32,1,IF(AG32&gt;AE32,2,0))</f>
        <v>1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0.6354166666666666</v>
      </c>
      <c r="AB33" s="31"/>
      <c r="AC33" s="31"/>
      <c r="AD33" s="32"/>
      <c r="AE33" s="33">
        <v>13</v>
      </c>
      <c r="AF33" s="23" t="s">
        <v>4</v>
      </c>
      <c r="AG33" s="24">
        <v>11</v>
      </c>
      <c r="AH33" s="5">
        <f>IF(AE33&gt;AG33,1,IF(AG33&gt;AE33,2,0))</f>
        <v>1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/>
      <c r="AF34" s="23" t="s">
        <v>4</v>
      </c>
      <c r="AG34" s="24"/>
      <c r="AH34" s="5">
        <f>IF(AE34&gt;AG34,1,IF(AG34&gt;AE34,2,0))</f>
        <v>0</v>
      </c>
    </row>
    <row r="35" spans="1:34" s="25" customFormat="1" ht="12.75">
      <c r="A35" s="1">
        <v>9</v>
      </c>
      <c r="B35" s="20"/>
      <c r="C35" s="21" t="s">
        <v>77</v>
      </c>
      <c r="D35" s="21"/>
      <c r="E35" s="21"/>
      <c r="F35" s="21"/>
      <c r="G35" s="22">
        <v>11</v>
      </c>
      <c r="H35" s="23" t="s">
        <v>4</v>
      </c>
      <c r="I35" s="24">
        <v>5</v>
      </c>
      <c r="J35" s="5">
        <f>IF(G35&gt;I35,1,IF(I35&gt;G35,2,0))</f>
        <v>1</v>
      </c>
      <c r="P35" s="26"/>
      <c r="R35" s="5"/>
      <c r="X35" s="26"/>
      <c r="Z35" s="27"/>
      <c r="AA35" s="21" t="str">
        <f>IF(W52=3,S47,IF(Y52=3,S51,""))</f>
        <v>Boy, Jessica (14)</v>
      </c>
      <c r="AB35" s="21"/>
      <c r="AC35" s="21"/>
      <c r="AD35" s="21"/>
      <c r="AE35" s="33"/>
      <c r="AF35" s="23" t="s">
        <v>4</v>
      </c>
      <c r="AG35" s="24"/>
      <c r="AH35" s="5">
        <f>IF(AE35&gt;AG35,1,IF(AG35&gt;AE35,2,0))</f>
        <v>0</v>
      </c>
    </row>
    <row r="36" spans="1:34" s="25" customFormat="1" ht="12.75">
      <c r="A36" s="1"/>
      <c r="C36" s="29" t="s">
        <v>53</v>
      </c>
      <c r="D36" s="29"/>
      <c r="E36" s="29"/>
      <c r="F36" s="29"/>
      <c r="G36" s="22">
        <v>13</v>
      </c>
      <c r="H36" s="23" t="s">
        <v>4</v>
      </c>
      <c r="I36" s="24">
        <v>11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3</v>
      </c>
      <c r="AF36" s="36" t="s">
        <v>4</v>
      </c>
      <c r="AG36" s="37">
        <f>COUNTIF(AH31:AH35,2)</f>
        <v>0</v>
      </c>
      <c r="AH36" s="28"/>
    </row>
    <row r="37" spans="1:34" s="25" customFormat="1" ht="12.75">
      <c r="A37" s="1"/>
      <c r="C37" s="30">
        <v>0.4583333333333333</v>
      </c>
      <c r="D37" s="31"/>
      <c r="E37" s="31"/>
      <c r="F37" s="32"/>
      <c r="G37" s="33">
        <v>11</v>
      </c>
      <c r="H37" s="23" t="s">
        <v>4</v>
      </c>
      <c r="I37" s="24">
        <v>5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/>
      <c r="H38" s="23" t="s">
        <v>4</v>
      </c>
      <c r="I38" s="24"/>
      <c r="J38" s="5">
        <f>IF(G38&gt;I38,1,IF(I38&gt;G38,2,0))</f>
        <v>0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78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Boy, Jessica (14)</v>
      </c>
      <c r="L39" s="21"/>
      <c r="M39" s="21"/>
      <c r="N39" s="21"/>
      <c r="O39" s="33">
        <v>11</v>
      </c>
      <c r="P39" s="23" t="s">
        <v>4</v>
      </c>
      <c r="Q39" s="24">
        <v>5</v>
      </c>
      <c r="R39" s="5">
        <f>IF(O39&gt;Q39,1,IF(Q39&gt;O39,2,0))</f>
        <v>1</v>
      </c>
      <c r="X39" s="26"/>
      <c r="Z39" s="27"/>
      <c r="AF39" s="26"/>
      <c r="AH39" s="28"/>
    </row>
    <row r="40" spans="1:34" s="25" customFormat="1" ht="12.75">
      <c r="A40" s="1"/>
      <c r="C40" s="34" t="s">
        <v>12</v>
      </c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0</v>
      </c>
      <c r="J40" s="5">
        <f>SUM(J35:J39)</f>
        <v>3</v>
      </c>
      <c r="K40" s="38"/>
      <c r="L40" s="31"/>
      <c r="M40" s="31"/>
      <c r="N40" s="32"/>
      <c r="O40" s="33">
        <v>8</v>
      </c>
      <c r="P40" s="23" t="s">
        <v>4</v>
      </c>
      <c r="Q40" s="24">
        <v>11</v>
      </c>
      <c r="R40" s="5">
        <f>IF(O40&gt;Q40,1,IF(Q40&gt;O40,2,0))</f>
        <v>2</v>
      </c>
      <c r="X40" s="26"/>
      <c r="Z40" s="27"/>
      <c r="AA40" s="25" t="s">
        <v>20</v>
      </c>
      <c r="AF40" s="26"/>
      <c r="AH40" s="28"/>
    </row>
    <row r="41" spans="1:34" s="25" customFormat="1" ht="12.75">
      <c r="A41" s="1"/>
      <c r="G41" s="2"/>
      <c r="H41" s="3"/>
      <c r="I41" s="4"/>
      <c r="J41" s="5"/>
      <c r="K41" s="39">
        <v>0.5208333333333334</v>
      </c>
      <c r="L41" s="31"/>
      <c r="M41" s="31"/>
      <c r="N41" s="32"/>
      <c r="O41" s="33">
        <v>11</v>
      </c>
      <c r="P41" s="23" t="s">
        <v>4</v>
      </c>
      <c r="Q41" s="24">
        <v>1</v>
      </c>
      <c r="R41" s="5">
        <f>IF(O41&gt;Q41,1,IF(Q41&gt;O41,2,0))</f>
        <v>1</v>
      </c>
      <c r="X41" s="26"/>
      <c r="Z41" s="27"/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>
        <v>11</v>
      </c>
      <c r="P42" s="23" t="s">
        <v>4</v>
      </c>
      <c r="Q42" s="24">
        <v>9</v>
      </c>
      <c r="R42" s="5">
        <f>IF(O42&gt;Q42,1,IF(Q42&gt;O42,2,0))</f>
        <v>1</v>
      </c>
      <c r="X42" s="26"/>
      <c r="Z42" s="27"/>
      <c r="AA42" s="42" t="str">
        <f>IF(AE36=3,AA31,IF(AG36=3,AA35,""))</f>
        <v>Stumpfecker, Karin (13)</v>
      </c>
      <c r="AB42" s="42"/>
      <c r="AC42" s="42"/>
      <c r="AD42" s="42"/>
      <c r="AF42" s="26"/>
      <c r="AH42" s="28"/>
    </row>
    <row r="43" spans="1:34" s="25" customFormat="1" ht="12.75">
      <c r="A43" s="1">
        <v>11</v>
      </c>
      <c r="B43" s="20"/>
      <c r="C43" s="21" t="s">
        <v>79</v>
      </c>
      <c r="D43" s="21"/>
      <c r="E43" s="21"/>
      <c r="F43" s="21"/>
      <c r="G43" s="22">
        <v>8</v>
      </c>
      <c r="H43" s="23" t="s">
        <v>4</v>
      </c>
      <c r="I43" s="24">
        <v>11</v>
      </c>
      <c r="J43" s="5">
        <f>IF(G43&gt;I43,1,IF(I43&gt;G43,2,0))</f>
        <v>2</v>
      </c>
      <c r="K43" s="21" t="str">
        <f>IF(G48=3,C43,IF(I48=3,C47,""))</f>
        <v>Heiß, Patricia (5)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F43" s="26"/>
      <c r="AH43" s="28"/>
    </row>
    <row r="44" spans="1:34" s="25" customFormat="1" ht="12.75">
      <c r="A44" s="1"/>
      <c r="C44" s="29" t="s">
        <v>5</v>
      </c>
      <c r="D44" s="29"/>
      <c r="E44" s="29"/>
      <c r="F44" s="29"/>
      <c r="G44" s="22">
        <v>11</v>
      </c>
      <c r="H44" s="23" t="s">
        <v>4</v>
      </c>
      <c r="I44" s="24">
        <v>8</v>
      </c>
      <c r="J44" s="5">
        <f>IF(G44&gt;I44,1,IF(I44&gt;G44,2,0))</f>
        <v>1</v>
      </c>
      <c r="O44" s="35">
        <f>COUNTIF(R39:R43,1)</f>
        <v>3</v>
      </c>
      <c r="P44" s="36" t="s">
        <v>4</v>
      </c>
      <c r="Q44" s="37">
        <f>COUNTIF(R39:R43,2)</f>
        <v>1</v>
      </c>
      <c r="R44" s="5">
        <f>SUM(R39:R43)</f>
        <v>5</v>
      </c>
      <c r="X44" s="26"/>
      <c r="Z44" s="27"/>
      <c r="AF44" s="26"/>
      <c r="AH44" s="28"/>
    </row>
    <row r="45" spans="1:34" s="25" customFormat="1" ht="12.75">
      <c r="A45" s="1"/>
      <c r="C45" s="30">
        <v>0.4583333333333333</v>
      </c>
      <c r="D45" s="31"/>
      <c r="E45" s="31"/>
      <c r="F45" s="32"/>
      <c r="G45" s="33">
        <v>2</v>
      </c>
      <c r="H45" s="23" t="s">
        <v>4</v>
      </c>
      <c r="I45" s="24">
        <v>11</v>
      </c>
      <c r="J45" s="5">
        <f>IF(G45&gt;I45,1,IF(I45&gt;G45,2,0))</f>
        <v>2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>
        <v>7</v>
      </c>
      <c r="H46" s="23" t="s">
        <v>4</v>
      </c>
      <c r="I46" s="24">
        <v>11</v>
      </c>
      <c r="J46" s="5">
        <f>IF(G46&gt;I46,1,IF(I46&gt;G46,2,0))</f>
        <v>2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80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Boy, Jessica (14)</v>
      </c>
      <c r="T47" s="21"/>
      <c r="U47" s="21"/>
      <c r="V47" s="21"/>
      <c r="W47" s="33">
        <v>13</v>
      </c>
      <c r="X47" s="23" t="s">
        <v>4</v>
      </c>
      <c r="Y47" s="24">
        <v>11</v>
      </c>
      <c r="Z47" s="5">
        <f>IF(W47&gt;Y47,1,IF(Y47&gt;W47,2,0))</f>
        <v>1</v>
      </c>
      <c r="AF47" s="26"/>
      <c r="AH47" s="28"/>
    </row>
    <row r="48" spans="1:34" s="25" customFormat="1" ht="12.75">
      <c r="A48" s="1"/>
      <c r="C48" s="34" t="s">
        <v>8</v>
      </c>
      <c r="D48" s="34"/>
      <c r="E48" s="34"/>
      <c r="F48" s="34"/>
      <c r="G48" s="35">
        <f>COUNTIF(J43:J47,1)</f>
        <v>1</v>
      </c>
      <c r="H48" s="36" t="s">
        <v>4</v>
      </c>
      <c r="I48" s="37">
        <f>COUNTIF(J43:J47,2)</f>
        <v>3</v>
      </c>
      <c r="J48" s="5">
        <f>SUM(J43:J47)</f>
        <v>7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9</v>
      </c>
      <c r="X48" s="23" t="s">
        <v>4</v>
      </c>
      <c r="Y48" s="24">
        <v>11</v>
      </c>
      <c r="Z48" s="5">
        <f>IF(W48&gt;Y48,1,IF(Y48&gt;W48,2,0))</f>
        <v>2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0.5625</v>
      </c>
      <c r="T49" s="31"/>
      <c r="U49" s="31"/>
      <c r="V49" s="32"/>
      <c r="W49" s="33">
        <v>11</v>
      </c>
      <c r="X49" s="23" t="s">
        <v>4</v>
      </c>
      <c r="Y49" s="24">
        <v>3</v>
      </c>
      <c r="Z49" s="5">
        <f>IF(W49&gt;Y49,1,IF(Y49&gt;W49,2,0))</f>
        <v>1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3</v>
      </c>
      <c r="X50" s="23" t="s">
        <v>4</v>
      </c>
      <c r="Y50" s="24">
        <v>11</v>
      </c>
      <c r="Z50" s="5">
        <f>IF(W50&gt;Y50,1,IF(Y50&gt;W50,2,0))</f>
        <v>2</v>
      </c>
      <c r="AF50" s="26"/>
      <c r="AH50" s="28"/>
    </row>
    <row r="51" spans="1:34" s="25" customFormat="1" ht="12.75">
      <c r="A51" s="1">
        <v>13</v>
      </c>
      <c r="B51" s="20"/>
      <c r="C51" s="21" t="s">
        <v>81</v>
      </c>
      <c r="D51" s="21"/>
      <c r="E51" s="21"/>
      <c r="F51" s="21"/>
      <c r="G51" s="22">
        <v>7</v>
      </c>
      <c r="H51" s="23" t="s">
        <v>4</v>
      </c>
      <c r="I51" s="24">
        <v>11</v>
      </c>
      <c r="J51" s="5">
        <f>IF(G51&gt;I51,1,IF(I51&gt;G51,2,0))</f>
        <v>2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Söhnholz, Teresa (23)</v>
      </c>
      <c r="T51" s="21"/>
      <c r="U51" s="21"/>
      <c r="V51" s="21"/>
      <c r="W51" s="33">
        <v>11</v>
      </c>
      <c r="X51" s="23" t="s">
        <v>4</v>
      </c>
      <c r="Y51" s="24">
        <v>7</v>
      </c>
      <c r="Z51" s="5">
        <f>IF(W51&gt;Y51,1,IF(Y51&gt;W51,2,0))</f>
        <v>1</v>
      </c>
      <c r="AF51" s="26"/>
      <c r="AH51" s="28"/>
    </row>
    <row r="52" spans="1:34" s="25" customFormat="1" ht="12.75">
      <c r="A52" s="1"/>
      <c r="C52" s="29" t="s">
        <v>15</v>
      </c>
      <c r="D52" s="29"/>
      <c r="E52" s="29"/>
      <c r="F52" s="29"/>
      <c r="G52" s="22">
        <v>9</v>
      </c>
      <c r="H52" s="23" t="s">
        <v>4</v>
      </c>
      <c r="I52" s="24">
        <v>11</v>
      </c>
      <c r="J52" s="5">
        <f>IF(G52&gt;I52,1,IF(I52&gt;G52,2,0))</f>
        <v>2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3</v>
      </c>
      <c r="X52" s="36" t="s">
        <v>4</v>
      </c>
      <c r="Y52" s="37">
        <f>COUNTIF(Z47:Z51,2)</f>
        <v>2</v>
      </c>
      <c r="Z52" s="27"/>
      <c r="AF52" s="26"/>
      <c r="AH52" s="28"/>
    </row>
    <row r="53" spans="1:34" s="25" customFormat="1" ht="12.75">
      <c r="A53" s="1"/>
      <c r="C53" s="30">
        <v>0.4583333333333333</v>
      </c>
      <c r="D53" s="31"/>
      <c r="E53" s="31"/>
      <c r="F53" s="32"/>
      <c r="G53" s="33">
        <v>11</v>
      </c>
      <c r="H53" s="23" t="s">
        <v>4</v>
      </c>
      <c r="I53" s="24">
        <v>7</v>
      </c>
      <c r="J53" s="5">
        <f>IF(G53&gt;I53,1,IF(I53&gt;G53,2,0))</f>
        <v>1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>
        <v>11</v>
      </c>
      <c r="H54" s="23" t="s">
        <v>4</v>
      </c>
      <c r="I54" s="24">
        <v>8</v>
      </c>
      <c r="J54" s="5">
        <f>IF(G54&gt;I54,1,IF(I54&gt;G54,2,0))</f>
        <v>1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82</v>
      </c>
      <c r="D55" s="21"/>
      <c r="E55" s="21"/>
      <c r="F55" s="21"/>
      <c r="G55" s="33">
        <v>11</v>
      </c>
      <c r="H55" s="23" t="s">
        <v>4</v>
      </c>
      <c r="I55" s="24">
        <v>6</v>
      </c>
      <c r="J55" s="5">
        <f>IF(G55&gt;I55,1,IF(I55&gt;G55,2,0))</f>
        <v>1</v>
      </c>
      <c r="K55" s="21" t="str">
        <f>IF(G56=3,C51,IF(I56=3,C55,""))</f>
        <v>Söhnholz, Teresa (23)</v>
      </c>
      <c r="L55" s="21"/>
      <c r="M55" s="21"/>
      <c r="N55" s="21"/>
      <c r="O55" s="33">
        <v>8</v>
      </c>
      <c r="P55" s="23" t="s">
        <v>4</v>
      </c>
      <c r="Q55" s="24">
        <v>11</v>
      </c>
      <c r="R55" s="5">
        <f>IF(O55&gt;Q55,1,IF(Q55&gt;O55,2,0))</f>
        <v>2</v>
      </c>
      <c r="X55" s="26"/>
      <c r="Z55" s="27"/>
      <c r="AF55" s="26"/>
      <c r="AH55" s="28"/>
    </row>
    <row r="56" spans="1:34" s="25" customFormat="1" ht="12.75">
      <c r="A56" s="1"/>
      <c r="C56" s="34" t="s">
        <v>10</v>
      </c>
      <c r="D56" s="34"/>
      <c r="E56" s="34"/>
      <c r="F56" s="34"/>
      <c r="G56" s="35">
        <f>COUNTIF(J51:J55,1)</f>
        <v>3</v>
      </c>
      <c r="H56" s="36" t="s">
        <v>4</v>
      </c>
      <c r="I56" s="37">
        <f>COUNTIF(J51:J55,2)</f>
        <v>2</v>
      </c>
      <c r="J56" s="5">
        <f>SUM(J51:J55)</f>
        <v>7</v>
      </c>
      <c r="K56" s="38"/>
      <c r="L56" s="31"/>
      <c r="M56" s="31"/>
      <c r="N56" s="32"/>
      <c r="O56" s="33">
        <v>11</v>
      </c>
      <c r="P56" s="23" t="s">
        <v>4</v>
      </c>
      <c r="Q56" s="24">
        <v>6</v>
      </c>
      <c r="R56" s="5">
        <f>IF(O56&gt;Q56,1,IF(Q56&gt;O56,2,0))</f>
        <v>1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39">
        <v>0.5208333333333334</v>
      </c>
      <c r="L57" s="31"/>
      <c r="M57" s="31"/>
      <c r="N57" s="32"/>
      <c r="O57" s="33">
        <v>11</v>
      </c>
      <c r="P57" s="23" t="s">
        <v>4</v>
      </c>
      <c r="Q57" s="24">
        <v>7</v>
      </c>
      <c r="R57" s="5">
        <f>IF(O57&gt;Q57,1,IF(Q57&gt;O57,2,0))</f>
        <v>1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8</v>
      </c>
      <c r="P58" s="23" t="s">
        <v>4</v>
      </c>
      <c r="Q58" s="24">
        <v>11</v>
      </c>
      <c r="R58" s="5">
        <f>IF(O58&gt;Q58,1,IF(Q58&gt;O58,2,0))</f>
        <v>2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83</v>
      </c>
      <c r="D59" s="21"/>
      <c r="E59" s="21"/>
      <c r="F59" s="21"/>
      <c r="G59" s="22">
        <v>11</v>
      </c>
      <c r="H59" s="23" t="s">
        <v>4</v>
      </c>
      <c r="I59" s="24">
        <v>0</v>
      </c>
      <c r="J59" s="5">
        <f>IF(G59&gt;I59,1,IF(I59&gt;G59,2,0))</f>
        <v>1</v>
      </c>
      <c r="K59" s="21" t="str">
        <f>IF(G64=3,C59,IF(I64=3,C63,""))</f>
        <v>Krämer, Sabrina (9)</v>
      </c>
      <c r="L59" s="21"/>
      <c r="M59" s="21"/>
      <c r="N59" s="21"/>
      <c r="O59" s="33">
        <v>11</v>
      </c>
      <c r="P59" s="23" t="s">
        <v>4</v>
      </c>
      <c r="Q59" s="24">
        <v>8</v>
      </c>
      <c r="R59" s="5">
        <f>IF(O59&gt;Q59,1,IF(Q59&gt;O59,2,0))</f>
        <v>1</v>
      </c>
      <c r="X59" s="26"/>
      <c r="Z59" s="27"/>
      <c r="AF59" s="26"/>
      <c r="AH59" s="28"/>
    </row>
    <row r="60" spans="1:34" s="25" customFormat="1" ht="12.75">
      <c r="A60" s="1"/>
      <c r="C60" s="29" t="s">
        <v>8</v>
      </c>
      <c r="D60" s="29"/>
      <c r="E60" s="29"/>
      <c r="F60" s="29"/>
      <c r="G60" s="22">
        <v>11</v>
      </c>
      <c r="H60" s="23" t="s">
        <v>4</v>
      </c>
      <c r="I60" s="24">
        <v>0</v>
      </c>
      <c r="J60" s="5">
        <f>IF(G60&gt;I60,1,IF(I60&gt;G60,2,0))</f>
        <v>1</v>
      </c>
      <c r="O60" s="35">
        <f>COUNTIF(R55:R59,1)</f>
        <v>3</v>
      </c>
      <c r="P60" s="36" t="s">
        <v>4</v>
      </c>
      <c r="Q60" s="37">
        <f>COUNTIF(R55:R59,2)</f>
        <v>2</v>
      </c>
      <c r="R60" s="5">
        <f>SUM(R55:R59)</f>
        <v>7</v>
      </c>
      <c r="X60" s="26"/>
      <c r="Z60" s="27"/>
      <c r="AF60" s="26"/>
      <c r="AH60" s="28"/>
    </row>
    <row r="61" spans="1:34" s="25" customFormat="1" ht="12.75">
      <c r="A61" s="1"/>
      <c r="C61" s="30">
        <v>0.4583333333333333</v>
      </c>
      <c r="D61" s="31"/>
      <c r="E61" s="31"/>
      <c r="F61" s="32"/>
      <c r="G61" s="33">
        <v>11</v>
      </c>
      <c r="H61" s="23" t="s">
        <v>4</v>
      </c>
      <c r="I61" s="24">
        <v>0</v>
      </c>
      <c r="J61" s="5">
        <f>IF(G61&gt;I61,1,IF(I61&gt;G61,2,0))</f>
        <v>1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/>
      <c r="H62" s="23" t="s">
        <v>4</v>
      </c>
      <c r="I62" s="24"/>
      <c r="J62" s="5">
        <f>IF(G62&gt;I62,1,IF(I62&gt;G62,2,0))</f>
        <v>0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70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/>
      <c r="D64" s="34"/>
      <c r="E64" s="34"/>
      <c r="F64" s="34"/>
      <c r="G64" s="35">
        <f>COUNTIF(J59:J63,1)</f>
        <v>3</v>
      </c>
      <c r="H64" s="36" t="s">
        <v>4</v>
      </c>
      <c r="I64" s="37">
        <f>COUNTIF(J59:J63,2)</f>
        <v>0</v>
      </c>
      <c r="J64" s="5">
        <f>SUM(J59:J63)</f>
        <v>3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AA42:AD42"/>
    <mergeCell ref="C43:F43"/>
    <mergeCell ref="K43:N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'DAMEN A EINZEL'!G8=3</formula>
    </cfRule>
    <cfRule type="expression" priority="2" dxfId="1" stopIfTrue="1">
      <formula>'DAMEN A EINZEL'!I8=3</formula>
    </cfRule>
  </conditionalFormatting>
  <conditionalFormatting sqref="C7:F7 C15:F15 C23:F23 C31:F31 C39:F39 C47:F47 C55:F55 C63:F63">
    <cfRule type="expression" priority="3" dxfId="1" stopIfTrue="1">
      <formula>'DAMEN A EINZEL'!G8=3</formula>
    </cfRule>
    <cfRule type="expression" priority="4" dxfId="2" stopIfTrue="1">
      <formula>'DAMEN A EINZEL'!I8=3</formula>
    </cfRule>
  </conditionalFormatting>
  <conditionalFormatting sqref="K11:N11">
    <cfRule type="expression" priority="5" dxfId="1" stopIfTrue="1">
      <formula>'DAMEN A EINZEL'!O12=3</formula>
    </cfRule>
    <cfRule type="expression" priority="6" dxfId="0" stopIfTrue="1">
      <formula>'DAMEN A EINZEL'!Q16=3</formula>
    </cfRule>
  </conditionalFormatting>
  <conditionalFormatting sqref="K27:N27 K43:N43 K59:N59 S19:V19 S51 AA35:AD35">
    <cfRule type="expression" priority="7" dxfId="1" stopIfTrue="1">
      <formula>'DAMEN A EINZEL'!O20=3</formula>
    </cfRule>
    <cfRule type="expression" priority="8" dxfId="0" stopIfTrue="1">
      <formula>'DAMEN A EINZEL'!Q20=3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V35" sqref="V35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84</v>
      </c>
      <c r="D3" s="21"/>
      <c r="E3" s="21"/>
      <c r="F3" s="21"/>
      <c r="G3" s="22">
        <v>6</v>
      </c>
      <c r="H3" s="23" t="s">
        <v>4</v>
      </c>
      <c r="I3" s="24">
        <v>11</v>
      </c>
      <c r="J3" s="5">
        <f>IF(G3&gt;I3,1,IF(I3&gt;G3,2,0))</f>
        <v>2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 t="s">
        <v>15</v>
      </c>
      <c r="D4" s="29"/>
      <c r="E4" s="29"/>
      <c r="F4" s="29"/>
      <c r="G4" s="22">
        <v>4</v>
      </c>
      <c r="H4" s="23" t="s">
        <v>4</v>
      </c>
      <c r="I4" s="24">
        <v>11</v>
      </c>
      <c r="J4" s="5">
        <f>IF(G4&gt;I4,1,IF(I4&gt;G4,2,0))</f>
        <v>2</v>
      </c>
      <c r="P4" s="26"/>
      <c r="Q4" s="20"/>
      <c r="R4" s="5"/>
      <c r="X4" s="26"/>
      <c r="Z4" s="27"/>
      <c r="AA4" s="18" t="s">
        <v>85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0.4166666666666667</v>
      </c>
      <c r="D5" s="31"/>
      <c r="E5" s="31"/>
      <c r="F5" s="32"/>
      <c r="G5" s="33">
        <v>8</v>
      </c>
      <c r="H5" s="23" t="s">
        <v>4</v>
      </c>
      <c r="I5" s="24">
        <v>11</v>
      </c>
      <c r="J5" s="5">
        <f>IF(G5&gt;I5,1,IF(I5&gt;G5,2,0))</f>
        <v>2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86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Bouwmeester, Christina (37)</v>
      </c>
      <c r="L7" s="21"/>
      <c r="M7" s="21"/>
      <c r="N7" s="21"/>
      <c r="O7" s="33">
        <v>11</v>
      </c>
      <c r="P7" s="23" t="s">
        <v>4</v>
      </c>
      <c r="Q7" s="24">
        <v>7</v>
      </c>
      <c r="R7" s="5">
        <f>IF(O7&gt;Q7,1,IF(Q7&gt;O7,2,0))</f>
        <v>1</v>
      </c>
      <c r="X7" s="26"/>
      <c r="Z7" s="27"/>
      <c r="AF7" s="26"/>
      <c r="AH7" s="28"/>
    </row>
    <row r="8" spans="1:34" s="25" customFormat="1" ht="12.75">
      <c r="A8" s="1"/>
      <c r="C8" s="34" t="s">
        <v>12</v>
      </c>
      <c r="D8" s="34"/>
      <c r="E8" s="34"/>
      <c r="F8" s="34"/>
      <c r="G8" s="35">
        <f>COUNTIF(J3:J7,1)</f>
        <v>0</v>
      </c>
      <c r="H8" s="36" t="s">
        <v>4</v>
      </c>
      <c r="I8" s="37">
        <f>COUNTIF(J3:J7,2)</f>
        <v>3</v>
      </c>
      <c r="J8" s="5">
        <f>SUM(J3:J7)</f>
        <v>6</v>
      </c>
      <c r="K8" s="38"/>
      <c r="L8" s="31"/>
      <c r="M8" s="31"/>
      <c r="N8" s="32"/>
      <c r="O8" s="33">
        <v>9</v>
      </c>
      <c r="P8" s="23" t="s">
        <v>4</v>
      </c>
      <c r="Q8" s="24">
        <v>11</v>
      </c>
      <c r="R8" s="5">
        <f>IF(O8&gt;Q8,1,IF(Q8&gt;O8,2,0))</f>
        <v>2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39">
        <v>0.5</v>
      </c>
      <c r="L9" s="31"/>
      <c r="M9" s="31"/>
      <c r="N9" s="32"/>
      <c r="O9" s="33">
        <v>7</v>
      </c>
      <c r="P9" s="23" t="s">
        <v>4</v>
      </c>
      <c r="Q9" s="24">
        <v>11</v>
      </c>
      <c r="R9" s="5">
        <f>IF(O9&gt;Q9,1,IF(Q9&gt;O9,2,0))</f>
        <v>2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10</v>
      </c>
      <c r="P10" s="23" t="s">
        <v>4</v>
      </c>
      <c r="Q10" s="24">
        <v>12</v>
      </c>
      <c r="R10" s="5">
        <f>IF(O10&gt;Q10,1,IF(Q10&gt;O10,2,0))</f>
        <v>2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87</v>
      </c>
      <c r="D11" s="21"/>
      <c r="E11" s="21"/>
      <c r="F11" s="21"/>
      <c r="G11" s="22">
        <v>11</v>
      </c>
      <c r="H11" s="23" t="s">
        <v>4</v>
      </c>
      <c r="I11" s="24">
        <v>5</v>
      </c>
      <c r="J11" s="5">
        <f>IF(G11&gt;I11,1,IF(I11&gt;G11,2,0))</f>
        <v>1</v>
      </c>
      <c r="K11" s="21" t="str">
        <f>IF(G16=3,C11,IF(I16=3,C15,""))</f>
        <v>Dibbern, Höbke (67)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 t="s">
        <v>5</v>
      </c>
      <c r="D12" s="29"/>
      <c r="E12" s="29"/>
      <c r="F12" s="29"/>
      <c r="G12" s="22">
        <v>9</v>
      </c>
      <c r="H12" s="23" t="s">
        <v>4</v>
      </c>
      <c r="I12" s="24">
        <v>11</v>
      </c>
      <c r="J12" s="5">
        <f>IF(G12&gt;I12,1,IF(I12&gt;G12,2,0))</f>
        <v>2</v>
      </c>
      <c r="O12" s="35">
        <f>COUNTIF(R7:R11,1)</f>
        <v>1</v>
      </c>
      <c r="P12" s="36" t="s">
        <v>4</v>
      </c>
      <c r="Q12" s="37">
        <f>COUNTIF(R7:R11,2)</f>
        <v>3</v>
      </c>
      <c r="R12" s="5">
        <f>SUM(R7:R11)</f>
        <v>7</v>
      </c>
      <c r="X12" s="26"/>
      <c r="Z12" s="28"/>
      <c r="AF12" s="26"/>
      <c r="AH12" s="28"/>
    </row>
    <row r="13" spans="1:34" s="25" customFormat="1" ht="12.75">
      <c r="A13" s="1"/>
      <c r="C13" s="30">
        <v>0.4166666666666667</v>
      </c>
      <c r="D13" s="31"/>
      <c r="E13" s="31"/>
      <c r="F13" s="32"/>
      <c r="G13" s="33">
        <v>7</v>
      </c>
      <c r="H13" s="23" t="s">
        <v>4</v>
      </c>
      <c r="I13" s="24">
        <v>11</v>
      </c>
      <c r="J13" s="5">
        <f>IF(G13&gt;I13,1,IF(I13&gt;G13,2,0))</f>
        <v>2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>
        <v>9</v>
      </c>
      <c r="H14" s="23" t="s">
        <v>4</v>
      </c>
      <c r="I14" s="24">
        <v>11</v>
      </c>
      <c r="J14" s="5">
        <f>IF(G14&gt;I14,1,IF(I14&gt;G14,2,0))</f>
        <v>2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88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Dibbern, Höbke (67)</v>
      </c>
      <c r="T15" s="21"/>
      <c r="U15" s="21"/>
      <c r="V15" s="21"/>
      <c r="W15" s="33">
        <v>5</v>
      </c>
      <c r="X15" s="23" t="s">
        <v>4</v>
      </c>
      <c r="Y15" s="24">
        <v>11</v>
      </c>
      <c r="Z15" s="5">
        <f>IF(W15&gt;Y15,1,IF(Y15&gt;W15,2,0))</f>
        <v>2</v>
      </c>
      <c r="AF15" s="26"/>
      <c r="AH15" s="28"/>
    </row>
    <row r="16" spans="1:34" s="25" customFormat="1" ht="12.75">
      <c r="A16" s="1"/>
      <c r="C16" s="34" t="s">
        <v>32</v>
      </c>
      <c r="D16" s="34"/>
      <c r="E16" s="34"/>
      <c r="F16" s="34"/>
      <c r="G16" s="35">
        <f>COUNTIF(J11:J15,1)</f>
        <v>1</v>
      </c>
      <c r="H16" s="36" t="s">
        <v>4</v>
      </c>
      <c r="I16" s="37">
        <f>COUNTIF(J11:J15,2)</f>
        <v>3</v>
      </c>
      <c r="J16" s="5">
        <f>SUM(J11:J15)</f>
        <v>7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11</v>
      </c>
      <c r="X16" s="23" t="s">
        <v>4</v>
      </c>
      <c r="Y16" s="24">
        <v>2</v>
      </c>
      <c r="Z16" s="5">
        <f>IF(W16&gt;Y16,1,IF(Y16&gt;W16,2,0))</f>
        <v>1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0.5625</v>
      </c>
      <c r="T17" s="31"/>
      <c r="U17" s="31"/>
      <c r="V17" s="32"/>
      <c r="W17" s="33">
        <v>6</v>
      </c>
      <c r="X17" s="23" t="s">
        <v>4</v>
      </c>
      <c r="Y17" s="24">
        <v>11</v>
      </c>
      <c r="Z17" s="5">
        <f>IF(W17&gt;Y17,1,IF(Y17&gt;W17,2,0))</f>
        <v>2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12</v>
      </c>
      <c r="X18" s="23" t="s">
        <v>4</v>
      </c>
      <c r="Y18" s="24">
        <v>14</v>
      </c>
      <c r="Z18" s="5">
        <f>IF(W18&gt;Y18,1,IF(Y18&gt;W18,2,0))</f>
        <v>2</v>
      </c>
      <c r="AF18" s="26"/>
      <c r="AH18" s="28"/>
    </row>
    <row r="19" spans="1:34" s="25" customFormat="1" ht="12.75">
      <c r="A19" s="1">
        <v>5</v>
      </c>
      <c r="B19" s="20"/>
      <c r="C19" s="21" t="s">
        <v>89</v>
      </c>
      <c r="D19" s="21"/>
      <c r="E19" s="21"/>
      <c r="F19" s="21"/>
      <c r="G19" s="22">
        <v>9</v>
      </c>
      <c r="H19" s="23" t="s">
        <v>4</v>
      </c>
      <c r="I19" s="24">
        <v>11</v>
      </c>
      <c r="J19" s="5">
        <f>IF(G19&gt;I19,1,IF(I19&gt;G19,2,0))</f>
        <v>2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Werner, Kristin (54)</v>
      </c>
      <c r="T19" s="21"/>
      <c r="U19" s="21"/>
      <c r="V19" s="21"/>
      <c r="W19" s="33"/>
      <c r="X19" s="23" t="s">
        <v>4</v>
      </c>
      <c r="Y19" s="24"/>
      <c r="Z19" s="5">
        <f>IF(W19&gt;Y19,1,IF(Y19&gt;W19,2,0))</f>
        <v>0</v>
      </c>
      <c r="AF19" s="26"/>
      <c r="AH19" s="28"/>
    </row>
    <row r="20" spans="1:34" s="25" customFormat="1" ht="12.75">
      <c r="A20" s="1"/>
      <c r="C20" s="29" t="s">
        <v>5</v>
      </c>
      <c r="D20" s="29"/>
      <c r="E20" s="29"/>
      <c r="F20" s="29"/>
      <c r="G20" s="22">
        <v>14</v>
      </c>
      <c r="H20" s="23" t="s">
        <v>4</v>
      </c>
      <c r="I20" s="24">
        <v>12</v>
      </c>
      <c r="J20" s="5">
        <f>IF(G20&gt;I20,1,IF(I20&gt;G20,2,0))</f>
        <v>1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1</v>
      </c>
      <c r="X20" s="36" t="s">
        <v>4</v>
      </c>
      <c r="Y20" s="37">
        <f>COUNTIF(Z15:Z19,2)</f>
        <v>3</v>
      </c>
      <c r="Z20" s="28"/>
      <c r="AF20" s="26"/>
      <c r="AH20" s="28"/>
    </row>
    <row r="21" spans="1:34" s="25" customFormat="1" ht="12.75">
      <c r="A21" s="1"/>
      <c r="C21" s="30">
        <v>0.4166666666666667</v>
      </c>
      <c r="D21" s="31"/>
      <c r="E21" s="31"/>
      <c r="F21" s="32"/>
      <c r="G21" s="33">
        <v>8</v>
      </c>
      <c r="H21" s="23" t="s">
        <v>4</v>
      </c>
      <c r="I21" s="24">
        <v>11</v>
      </c>
      <c r="J21" s="5">
        <f>IF(G21&gt;I21,1,IF(I21&gt;G21,2,0))</f>
        <v>2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>
        <v>11</v>
      </c>
      <c r="H22" s="23" t="s">
        <v>4</v>
      </c>
      <c r="I22" s="24">
        <v>13</v>
      </c>
      <c r="J22" s="5">
        <f>IF(G22&gt;I22,1,IF(I22&gt;G22,2,0))</f>
        <v>2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90</v>
      </c>
      <c r="D23" s="21"/>
      <c r="E23" s="21"/>
      <c r="F23" s="21"/>
      <c r="G23" s="33"/>
      <c r="H23" s="23" t="s">
        <v>4</v>
      </c>
      <c r="I23" s="24"/>
      <c r="J23" s="5">
        <f>IF(G23&gt;I23,1,IF(I23&gt;G23,2,0))</f>
        <v>0</v>
      </c>
      <c r="K23" s="21" t="str">
        <f>IF(G24=3,C19,IF(I24=3,C23,""))</f>
        <v>Renger, Margit (21)</v>
      </c>
      <c r="L23" s="21"/>
      <c r="M23" s="21"/>
      <c r="N23" s="21"/>
      <c r="O23" s="33">
        <v>10</v>
      </c>
      <c r="P23" s="23" t="s">
        <v>4</v>
      </c>
      <c r="Q23" s="24">
        <v>12</v>
      </c>
      <c r="R23" s="5">
        <f>IF(O23&gt;Q23,1,IF(Q23&gt;O23,2,0))</f>
        <v>2</v>
      </c>
      <c r="X23" s="26"/>
      <c r="Z23" s="27"/>
      <c r="AF23" s="26"/>
      <c r="AH23" s="28"/>
    </row>
    <row r="24" spans="1:34" s="25" customFormat="1" ht="12.75">
      <c r="A24" s="1"/>
      <c r="C24" s="34" t="s">
        <v>15</v>
      </c>
      <c r="D24" s="34"/>
      <c r="E24" s="34"/>
      <c r="F24" s="34"/>
      <c r="G24" s="35">
        <f>COUNTIF(J19:J23,1)</f>
        <v>1</v>
      </c>
      <c r="H24" s="36" t="s">
        <v>4</v>
      </c>
      <c r="I24" s="37">
        <f>COUNTIF(J19:J23,2)</f>
        <v>3</v>
      </c>
      <c r="J24" s="5">
        <f>SUM(J19:J23)</f>
        <v>7</v>
      </c>
      <c r="K24" s="38"/>
      <c r="L24" s="31"/>
      <c r="M24" s="31"/>
      <c r="N24" s="32"/>
      <c r="O24" s="33">
        <v>3</v>
      </c>
      <c r="P24" s="23" t="s">
        <v>4</v>
      </c>
      <c r="Q24" s="24">
        <v>11</v>
      </c>
      <c r="R24" s="5">
        <f>IF(O24&gt;Q24,1,IF(Q24&gt;O24,2,0))</f>
        <v>2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39">
        <v>0.5</v>
      </c>
      <c r="L25" s="31"/>
      <c r="M25" s="31"/>
      <c r="N25" s="32"/>
      <c r="O25" s="33">
        <v>4</v>
      </c>
      <c r="P25" s="23" t="s">
        <v>4</v>
      </c>
      <c r="Q25" s="24">
        <v>11</v>
      </c>
      <c r="R25" s="5">
        <f>IF(O25&gt;Q25,1,IF(Q25&gt;O25,2,0))</f>
        <v>2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/>
      <c r="P26" s="23" t="s">
        <v>4</v>
      </c>
      <c r="Q26" s="24"/>
      <c r="R26" s="5">
        <f>IF(O26&gt;Q26,1,IF(Q26&gt;O26,2,0))</f>
        <v>0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91</v>
      </c>
      <c r="D27" s="21"/>
      <c r="E27" s="21"/>
      <c r="F27" s="21"/>
      <c r="G27" s="22">
        <v>3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Werner, Kristin (54)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 t="s">
        <v>5</v>
      </c>
      <c r="D28" s="29"/>
      <c r="E28" s="29"/>
      <c r="F28" s="29"/>
      <c r="G28" s="22">
        <v>5</v>
      </c>
      <c r="H28" s="23" t="s">
        <v>4</v>
      </c>
      <c r="I28" s="24">
        <v>11</v>
      </c>
      <c r="J28" s="5">
        <f>IF(G28&gt;I28,1,IF(I28&gt;G28,2,0))</f>
        <v>2</v>
      </c>
      <c r="O28" s="35">
        <f>COUNTIF(R23:R27,1)</f>
        <v>0</v>
      </c>
      <c r="P28" s="36" t="s">
        <v>4</v>
      </c>
      <c r="Q28" s="37">
        <f>COUNTIF(R23:R27,2)</f>
        <v>3</v>
      </c>
      <c r="R28" s="5">
        <f>SUM(R23:R27)</f>
        <v>6</v>
      </c>
      <c r="X28" s="26"/>
      <c r="Z28" s="27"/>
      <c r="AF28" s="26"/>
      <c r="AH28" s="28"/>
    </row>
    <row r="29" spans="1:34" s="25" customFormat="1" ht="12.75">
      <c r="A29" s="1"/>
      <c r="C29" s="30">
        <v>0.4166666666666667</v>
      </c>
      <c r="D29" s="31"/>
      <c r="E29" s="31"/>
      <c r="F29" s="32"/>
      <c r="G29" s="33">
        <v>6</v>
      </c>
      <c r="H29" s="23" t="s">
        <v>4</v>
      </c>
      <c r="I29" s="24">
        <v>11</v>
      </c>
      <c r="J29" s="5">
        <f>IF(G29&gt;I29,1,IF(I29&gt;G29,2,0))</f>
        <v>2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/>
      <c r="H30" s="23" t="s">
        <v>4</v>
      </c>
      <c r="I30" s="24"/>
      <c r="J30" s="5">
        <f>IF(G30&gt;I30,1,IF(I30&gt;G30,2,0))</f>
        <v>0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92</v>
      </c>
      <c r="D31" s="21"/>
      <c r="E31" s="21"/>
      <c r="F31" s="21"/>
      <c r="G31" s="33"/>
      <c r="H31" s="23" t="s">
        <v>4</v>
      </c>
      <c r="I31" s="24"/>
      <c r="J31" s="5">
        <f>IF(G31&gt;I31,1,IF(I31&gt;G31,2,0))</f>
        <v>0</v>
      </c>
      <c r="P31" s="26"/>
      <c r="R31" s="5"/>
      <c r="X31" s="26"/>
      <c r="Z31" s="27"/>
      <c r="AA31" s="21" t="str">
        <f>IF(W20=3,S15,IF(Y20=3,S19,""))</f>
        <v>Werner, Kristin (54)</v>
      </c>
      <c r="AB31" s="21"/>
      <c r="AC31" s="21"/>
      <c r="AD31" s="21"/>
      <c r="AE31" s="33">
        <v>10</v>
      </c>
      <c r="AF31" s="23" t="s">
        <v>4</v>
      </c>
      <c r="AG31" s="24">
        <v>12</v>
      </c>
      <c r="AH31" s="5">
        <f>IF(AE31&gt;AG31,1,IF(AG31&gt;AE31,2,0))</f>
        <v>2</v>
      </c>
    </row>
    <row r="32" spans="1:34" s="25" customFormat="1" ht="12.75">
      <c r="A32" s="1"/>
      <c r="C32" s="34" t="s">
        <v>93</v>
      </c>
      <c r="D32" s="34"/>
      <c r="E32" s="34"/>
      <c r="F32" s="34"/>
      <c r="G32" s="35">
        <f>COUNTIF(J27:J31,1)</f>
        <v>0</v>
      </c>
      <c r="H32" s="36" t="s">
        <v>4</v>
      </c>
      <c r="I32" s="37">
        <f>COUNTIF(J27:J31,2)</f>
        <v>3</v>
      </c>
      <c r="J32" s="5">
        <f>SUM(J27:J31)</f>
        <v>6</v>
      </c>
      <c r="P32" s="26"/>
      <c r="R32" s="5"/>
      <c r="X32" s="26"/>
      <c r="Z32" s="27"/>
      <c r="AA32" s="38"/>
      <c r="AB32" s="31"/>
      <c r="AC32" s="31"/>
      <c r="AD32" s="32"/>
      <c r="AE32" s="33">
        <v>9</v>
      </c>
      <c r="AF32" s="23" t="s">
        <v>4</v>
      </c>
      <c r="AG32" s="24">
        <v>11</v>
      </c>
      <c r="AH32" s="5">
        <f>IF(AE32&gt;AG32,1,IF(AG32&gt;AE32,2,0))</f>
        <v>2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0.6354166666666666</v>
      </c>
      <c r="AB33" s="31"/>
      <c r="AC33" s="31"/>
      <c r="AD33" s="32"/>
      <c r="AE33" s="33">
        <v>6</v>
      </c>
      <c r="AF33" s="23" t="s">
        <v>4</v>
      </c>
      <c r="AG33" s="24">
        <v>11</v>
      </c>
      <c r="AH33" s="5">
        <f>IF(AE33&gt;AG33,1,IF(AG33&gt;AE33,2,0))</f>
        <v>2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/>
      <c r="AF34" s="23" t="s">
        <v>4</v>
      </c>
      <c r="AG34" s="24"/>
      <c r="AH34" s="5">
        <f>IF(AE34&gt;AG34,1,IF(AG34&gt;AE34,2,0))</f>
        <v>0</v>
      </c>
    </row>
    <row r="35" spans="1:34" s="25" customFormat="1" ht="12.75">
      <c r="A35" s="1">
        <v>9</v>
      </c>
      <c r="B35" s="20"/>
      <c r="C35" s="21" t="s">
        <v>94</v>
      </c>
      <c r="D35" s="21"/>
      <c r="E35" s="21"/>
      <c r="F35" s="21"/>
      <c r="G35" s="22">
        <v>5</v>
      </c>
      <c r="H35" s="23" t="s">
        <v>4</v>
      </c>
      <c r="I35" s="24">
        <v>11</v>
      </c>
      <c r="J35" s="5">
        <f>IF(G35&gt;I35,1,IF(I35&gt;G35,2,0))</f>
        <v>2</v>
      </c>
      <c r="P35" s="26"/>
      <c r="R35" s="5"/>
      <c r="X35" s="26"/>
      <c r="Z35" s="27"/>
      <c r="AA35" s="21" t="str">
        <f>IF(W52=3,S47,IF(Y52=3,S51,""))</f>
        <v>Huber, Milena (7)</v>
      </c>
      <c r="AB35" s="21"/>
      <c r="AC35" s="21"/>
      <c r="AD35" s="21"/>
      <c r="AE35" s="33"/>
      <c r="AF35" s="23" t="s">
        <v>4</v>
      </c>
      <c r="AG35" s="24"/>
      <c r="AH35" s="5">
        <f>IF(AE35&gt;AG35,1,IF(AG35&gt;AE35,2,0))</f>
        <v>0</v>
      </c>
    </row>
    <row r="36" spans="1:34" s="25" customFormat="1" ht="12.75">
      <c r="A36" s="1"/>
      <c r="C36" s="29" t="s">
        <v>15</v>
      </c>
      <c r="D36" s="29"/>
      <c r="E36" s="29"/>
      <c r="F36" s="29"/>
      <c r="G36" s="22">
        <v>6</v>
      </c>
      <c r="H36" s="23" t="s">
        <v>4</v>
      </c>
      <c r="I36" s="24">
        <v>11</v>
      </c>
      <c r="J36" s="5">
        <f>IF(G36&gt;I36,1,IF(I36&gt;G36,2,0))</f>
        <v>2</v>
      </c>
      <c r="P36" s="26"/>
      <c r="R36" s="5"/>
      <c r="X36" s="26"/>
      <c r="Z36" s="27"/>
      <c r="AE36" s="35">
        <f>COUNTIF(AH31:AH35,1)</f>
        <v>0</v>
      </c>
      <c r="AF36" s="36" t="s">
        <v>4</v>
      </c>
      <c r="AG36" s="37">
        <f>COUNTIF(AH31:AH35,2)</f>
        <v>3</v>
      </c>
      <c r="AH36" s="28"/>
    </row>
    <row r="37" spans="1:34" s="25" customFormat="1" ht="12.75">
      <c r="A37" s="1"/>
      <c r="C37" s="30">
        <v>0.4166666666666667</v>
      </c>
      <c r="D37" s="31"/>
      <c r="E37" s="31"/>
      <c r="F37" s="32"/>
      <c r="G37" s="33">
        <v>12</v>
      </c>
      <c r="H37" s="23" t="s">
        <v>4</v>
      </c>
      <c r="I37" s="24">
        <v>10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>
        <v>11</v>
      </c>
      <c r="H38" s="23" t="s">
        <v>4</v>
      </c>
      <c r="I38" s="24">
        <v>5</v>
      </c>
      <c r="J38" s="5">
        <f>IF(G38&gt;I38,1,IF(I38&gt;G38,2,0))</f>
        <v>1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95</v>
      </c>
      <c r="D39" s="21"/>
      <c r="E39" s="21"/>
      <c r="F39" s="21"/>
      <c r="G39" s="33">
        <v>12</v>
      </c>
      <c r="H39" s="23" t="s">
        <v>4</v>
      </c>
      <c r="I39" s="24">
        <v>10</v>
      </c>
      <c r="J39" s="5">
        <f>IF(G39&gt;I39,1,IF(I39&gt;G39,2,0))</f>
        <v>1</v>
      </c>
      <c r="K39" s="21" t="str">
        <f>IF(G40=3,C35,IF(I40=3,C39,""))</f>
        <v>Theurich, Katharina (24)</v>
      </c>
      <c r="L39" s="21"/>
      <c r="M39" s="21"/>
      <c r="N39" s="21"/>
      <c r="O39" s="33">
        <v>11</v>
      </c>
      <c r="P39" s="23" t="s">
        <v>4</v>
      </c>
      <c r="Q39" s="24">
        <v>4</v>
      </c>
      <c r="R39" s="5">
        <f>IF(O39&gt;Q39,1,IF(Q39&gt;O39,2,0))</f>
        <v>1</v>
      </c>
      <c r="X39" s="26"/>
      <c r="Z39" s="27"/>
      <c r="AA39" s="25" t="s">
        <v>20</v>
      </c>
      <c r="AF39" s="26"/>
      <c r="AH39" s="28"/>
    </row>
    <row r="40" spans="1:34" s="25" customFormat="1" ht="12.75">
      <c r="A40" s="1"/>
      <c r="C40" s="34" t="s">
        <v>12</v>
      </c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2</v>
      </c>
      <c r="J40" s="5">
        <f>SUM(J35:J39)</f>
        <v>7</v>
      </c>
      <c r="K40" s="38"/>
      <c r="L40" s="31"/>
      <c r="M40" s="31"/>
      <c r="N40" s="32"/>
      <c r="O40" s="33">
        <v>9</v>
      </c>
      <c r="P40" s="23" t="s">
        <v>4</v>
      </c>
      <c r="Q40" s="24">
        <v>11</v>
      </c>
      <c r="R40" s="5">
        <f>IF(O40&gt;Q40,1,IF(Q40&gt;O40,2,0))</f>
        <v>2</v>
      </c>
      <c r="X40" s="26"/>
      <c r="Z40" s="27"/>
      <c r="AF40" s="26"/>
      <c r="AH40" s="28"/>
    </row>
    <row r="41" spans="1:34" s="25" customFormat="1" ht="12.75">
      <c r="A41" s="1"/>
      <c r="G41" s="2"/>
      <c r="H41" s="3"/>
      <c r="I41" s="4"/>
      <c r="J41" s="5"/>
      <c r="K41" s="39">
        <v>0.5</v>
      </c>
      <c r="L41" s="31"/>
      <c r="M41" s="31"/>
      <c r="N41" s="32"/>
      <c r="O41" s="33">
        <v>9</v>
      </c>
      <c r="P41" s="23" t="s">
        <v>4</v>
      </c>
      <c r="Q41" s="24">
        <v>11</v>
      </c>
      <c r="R41" s="5">
        <f>IF(O41&gt;Q41,1,IF(Q41&gt;O41,2,0))</f>
        <v>2</v>
      </c>
      <c r="X41" s="26"/>
      <c r="Z41" s="27"/>
      <c r="AA41" s="42" t="str">
        <f>IF(AE36=3,AA31,IF(AG36=3,AA35,""))</f>
        <v>Huber, Milena (7)</v>
      </c>
      <c r="AB41" s="42"/>
      <c r="AC41" s="42"/>
      <c r="AD41" s="42"/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>
        <v>9</v>
      </c>
      <c r="P42" s="23" t="s">
        <v>4</v>
      </c>
      <c r="Q42" s="24">
        <v>11</v>
      </c>
      <c r="R42" s="5">
        <f>IF(O42&gt;Q42,1,IF(Q42&gt;O42,2,0))</f>
        <v>2</v>
      </c>
      <c r="X42" s="26"/>
      <c r="Z42" s="27"/>
      <c r="AF42" s="26"/>
      <c r="AH42" s="28"/>
    </row>
    <row r="43" spans="1:34" s="25" customFormat="1" ht="12.75">
      <c r="A43" s="1">
        <v>11</v>
      </c>
      <c r="B43" s="20"/>
      <c r="C43" s="21" t="s">
        <v>96</v>
      </c>
      <c r="D43" s="21"/>
      <c r="E43" s="21"/>
      <c r="F43" s="21"/>
      <c r="G43" s="22">
        <v>11</v>
      </c>
      <c r="H43" s="23" t="s">
        <v>4</v>
      </c>
      <c r="I43" s="24">
        <v>7</v>
      </c>
      <c r="J43" s="5">
        <f>IF(G43&gt;I43,1,IF(I43&gt;G43,2,0))</f>
        <v>1</v>
      </c>
      <c r="K43" s="21" t="str">
        <f>IF(G48=3,C43,IF(I48=3,C47,""))</f>
        <v>Tebart, Deborah (94)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F43" s="26"/>
      <c r="AH43" s="28"/>
    </row>
    <row r="44" spans="1:34" s="25" customFormat="1" ht="12.75">
      <c r="A44" s="1"/>
      <c r="C44" s="29" t="s">
        <v>5</v>
      </c>
      <c r="D44" s="29"/>
      <c r="E44" s="29"/>
      <c r="F44" s="29"/>
      <c r="G44" s="22">
        <v>13</v>
      </c>
      <c r="H44" s="23" t="s">
        <v>4</v>
      </c>
      <c r="I44" s="24">
        <v>11</v>
      </c>
      <c r="J44" s="5">
        <f>IF(G44&gt;I44,1,IF(I44&gt;G44,2,0))</f>
        <v>1</v>
      </c>
      <c r="O44" s="35">
        <f>COUNTIF(R39:R43,1)</f>
        <v>1</v>
      </c>
      <c r="P44" s="36" t="s">
        <v>4</v>
      </c>
      <c r="Q44" s="37">
        <f>COUNTIF(R39:R43,2)</f>
        <v>3</v>
      </c>
      <c r="R44" s="5">
        <f>SUM(R39:R43)</f>
        <v>7</v>
      </c>
      <c r="X44" s="26"/>
      <c r="Z44" s="27"/>
      <c r="AF44" s="26"/>
      <c r="AH44" s="28"/>
    </row>
    <row r="45" spans="1:34" s="25" customFormat="1" ht="12.75">
      <c r="A45" s="1"/>
      <c r="C45" s="30">
        <v>0.4166666666666667</v>
      </c>
      <c r="D45" s="31"/>
      <c r="E45" s="31"/>
      <c r="F45" s="32"/>
      <c r="G45" s="33">
        <v>11</v>
      </c>
      <c r="H45" s="23" t="s">
        <v>4</v>
      </c>
      <c r="I45" s="24">
        <v>6</v>
      </c>
      <c r="J45" s="5">
        <f>IF(G45&gt;I45,1,IF(I45&gt;G45,2,0))</f>
        <v>1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/>
      <c r="H46" s="23" t="s">
        <v>4</v>
      </c>
      <c r="I46" s="24"/>
      <c r="J46" s="5">
        <f>IF(G46&gt;I46,1,IF(I46&gt;G46,2,0))</f>
        <v>0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97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Tebart, Deborah (94)</v>
      </c>
      <c r="T47" s="21"/>
      <c r="U47" s="21"/>
      <c r="V47" s="21"/>
      <c r="W47" s="33">
        <v>9</v>
      </c>
      <c r="X47" s="23" t="s">
        <v>4</v>
      </c>
      <c r="Y47" s="24">
        <v>11</v>
      </c>
      <c r="Z47" s="5">
        <f>IF(W47&gt;Y47,1,IF(Y47&gt;W47,2,0))</f>
        <v>2</v>
      </c>
      <c r="AF47" s="26"/>
      <c r="AH47" s="28"/>
    </row>
    <row r="48" spans="1:34" s="25" customFormat="1" ht="12.75">
      <c r="A48" s="1"/>
      <c r="C48" s="34" t="s">
        <v>22</v>
      </c>
      <c r="D48" s="34"/>
      <c r="E48" s="34"/>
      <c r="F48" s="34"/>
      <c r="G48" s="35">
        <f>COUNTIF(J43:J47,1)</f>
        <v>3</v>
      </c>
      <c r="H48" s="36" t="s">
        <v>4</v>
      </c>
      <c r="I48" s="37">
        <f>COUNTIF(J43:J47,2)</f>
        <v>0</v>
      </c>
      <c r="J48" s="5">
        <f>SUM(J43:J47)</f>
        <v>3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9</v>
      </c>
      <c r="X48" s="23" t="s">
        <v>4</v>
      </c>
      <c r="Y48" s="24">
        <v>11</v>
      </c>
      <c r="Z48" s="5">
        <f>IF(W48&gt;Y48,1,IF(Y48&gt;W48,2,0))</f>
        <v>2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0.5625</v>
      </c>
      <c r="T49" s="31"/>
      <c r="U49" s="31"/>
      <c r="V49" s="32"/>
      <c r="W49" s="33">
        <v>11</v>
      </c>
      <c r="X49" s="23" t="s">
        <v>4</v>
      </c>
      <c r="Y49" s="24">
        <v>9</v>
      </c>
      <c r="Z49" s="5">
        <f>IF(W49&gt;Y49,1,IF(Y49&gt;W49,2,0))</f>
        <v>1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11</v>
      </c>
      <c r="X50" s="23" t="s">
        <v>4</v>
      </c>
      <c r="Y50" s="24">
        <v>9</v>
      </c>
      <c r="Z50" s="5">
        <f>IF(W50&gt;Y50,1,IF(Y50&gt;W50,2,0))</f>
        <v>1</v>
      </c>
      <c r="AF50" s="26"/>
      <c r="AH50" s="28"/>
    </row>
    <row r="51" spans="1:34" s="25" customFormat="1" ht="12.75">
      <c r="A51" s="1">
        <v>13</v>
      </c>
      <c r="B51" s="20"/>
      <c r="C51" s="21" t="s">
        <v>98</v>
      </c>
      <c r="D51" s="21"/>
      <c r="E51" s="21"/>
      <c r="F51" s="21"/>
      <c r="G51" s="22">
        <v>6</v>
      </c>
      <c r="H51" s="23" t="s">
        <v>4</v>
      </c>
      <c r="I51" s="24">
        <v>11</v>
      </c>
      <c r="J51" s="5">
        <f>IF(G51&gt;I51,1,IF(I51&gt;G51,2,0))</f>
        <v>2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Huber, Milena (7)</v>
      </c>
      <c r="T51" s="21"/>
      <c r="U51" s="21"/>
      <c r="V51" s="21"/>
      <c r="W51" s="33">
        <v>11</v>
      </c>
      <c r="X51" s="23" t="s">
        <v>4</v>
      </c>
      <c r="Y51" s="24">
        <v>13</v>
      </c>
      <c r="Z51" s="5">
        <f>IF(W51&gt;Y51,1,IF(Y51&gt;W51,2,0))</f>
        <v>2</v>
      </c>
      <c r="AF51" s="26"/>
      <c r="AH51" s="28"/>
    </row>
    <row r="52" spans="1:34" s="25" customFormat="1" ht="12.75">
      <c r="A52" s="1"/>
      <c r="C52" s="29" t="s">
        <v>5</v>
      </c>
      <c r="D52" s="29"/>
      <c r="E52" s="29"/>
      <c r="F52" s="29"/>
      <c r="G52" s="22">
        <v>12</v>
      </c>
      <c r="H52" s="23" t="s">
        <v>4</v>
      </c>
      <c r="I52" s="24">
        <v>10</v>
      </c>
      <c r="J52" s="5">
        <f>IF(G52&gt;I52,1,IF(I52&gt;G52,2,0))</f>
        <v>1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2</v>
      </c>
      <c r="X52" s="36" t="s">
        <v>4</v>
      </c>
      <c r="Y52" s="37">
        <f>COUNTIF(Z47:Z51,2)</f>
        <v>3</v>
      </c>
      <c r="Z52" s="27"/>
      <c r="AF52" s="26"/>
      <c r="AH52" s="28"/>
    </row>
    <row r="53" spans="1:34" s="25" customFormat="1" ht="12.75">
      <c r="A53" s="1"/>
      <c r="C53" s="30">
        <v>0.4166666666666667</v>
      </c>
      <c r="D53" s="31"/>
      <c r="E53" s="31"/>
      <c r="F53" s="32"/>
      <c r="G53" s="33">
        <v>11</v>
      </c>
      <c r="H53" s="23" t="s">
        <v>4</v>
      </c>
      <c r="I53" s="24">
        <v>5</v>
      </c>
      <c r="J53" s="5">
        <f>IF(G53&gt;I53,1,IF(I53&gt;G53,2,0))</f>
        <v>1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>
        <v>11</v>
      </c>
      <c r="H54" s="23" t="s">
        <v>4</v>
      </c>
      <c r="I54" s="24">
        <v>13</v>
      </c>
      <c r="J54" s="5">
        <f>IF(G54&gt;I54,1,IF(I54&gt;G54,2,0))</f>
        <v>2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99</v>
      </c>
      <c r="D55" s="21"/>
      <c r="E55" s="21"/>
      <c r="F55" s="21"/>
      <c r="G55" s="33">
        <v>9</v>
      </c>
      <c r="H55" s="23" t="s">
        <v>4</v>
      </c>
      <c r="I55" s="24">
        <v>11</v>
      </c>
      <c r="J55" s="5">
        <f>IF(G55&gt;I55,1,IF(I55&gt;G55,2,0))</f>
        <v>2</v>
      </c>
      <c r="K55" s="21" t="str">
        <f>IF(G56=3,C51,IF(I56=3,C55,""))</f>
        <v>Huber, Milena (7)</v>
      </c>
      <c r="L55" s="21"/>
      <c r="M55" s="21"/>
      <c r="N55" s="21"/>
      <c r="O55" s="33">
        <v>11</v>
      </c>
      <c r="P55" s="23" t="s">
        <v>4</v>
      </c>
      <c r="Q55" s="24">
        <v>2</v>
      </c>
      <c r="R55" s="5">
        <f>IF(O55&gt;Q55,1,IF(Q55&gt;O55,2,0))</f>
        <v>1</v>
      </c>
      <c r="X55" s="26"/>
      <c r="Z55" s="27"/>
      <c r="AF55" s="26"/>
      <c r="AH55" s="28"/>
    </row>
    <row r="56" spans="1:34" s="25" customFormat="1" ht="12.75">
      <c r="A56" s="1"/>
      <c r="C56" s="34" t="s">
        <v>8</v>
      </c>
      <c r="D56" s="34"/>
      <c r="E56" s="34"/>
      <c r="F56" s="34"/>
      <c r="G56" s="35">
        <f>COUNTIF(J51:J55,1)</f>
        <v>2</v>
      </c>
      <c r="H56" s="36" t="s">
        <v>4</v>
      </c>
      <c r="I56" s="37">
        <f>COUNTIF(J51:J55,2)</f>
        <v>3</v>
      </c>
      <c r="J56" s="5">
        <f>SUM(J51:J55)</f>
        <v>8</v>
      </c>
      <c r="K56" s="38"/>
      <c r="L56" s="31"/>
      <c r="M56" s="31"/>
      <c r="N56" s="32"/>
      <c r="O56" s="33">
        <v>8</v>
      </c>
      <c r="P56" s="23" t="s">
        <v>4</v>
      </c>
      <c r="Q56" s="24">
        <v>11</v>
      </c>
      <c r="R56" s="5">
        <f>IF(O56&gt;Q56,1,IF(Q56&gt;O56,2,0))</f>
        <v>2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39">
        <v>0.5</v>
      </c>
      <c r="L57" s="31"/>
      <c r="M57" s="31"/>
      <c r="N57" s="32"/>
      <c r="O57" s="33">
        <v>8</v>
      </c>
      <c r="P57" s="23" t="s">
        <v>4</v>
      </c>
      <c r="Q57" s="24">
        <v>11</v>
      </c>
      <c r="R57" s="5">
        <f>IF(O57&gt;Q57,1,IF(Q57&gt;O57,2,0))</f>
        <v>2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12</v>
      </c>
      <c r="P58" s="23" t="s">
        <v>4</v>
      </c>
      <c r="Q58" s="24">
        <v>10</v>
      </c>
      <c r="R58" s="5">
        <f>IF(O58&gt;Q58,1,IF(Q58&gt;O58,2,0))</f>
        <v>1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100</v>
      </c>
      <c r="D59" s="21"/>
      <c r="E59" s="21"/>
      <c r="F59" s="21"/>
      <c r="G59" s="22">
        <v>11</v>
      </c>
      <c r="H59" s="23" t="s">
        <v>4</v>
      </c>
      <c r="I59" s="24">
        <v>7</v>
      </c>
      <c r="J59" s="5">
        <f>IF(G59&gt;I59,1,IF(I59&gt;G59,2,0))</f>
        <v>1</v>
      </c>
      <c r="K59" s="21" t="str">
        <f>IF(G64=3,C59,IF(I64=3,C63,""))</f>
        <v>Pfefferkorn, Johanna (63)</v>
      </c>
      <c r="L59" s="21"/>
      <c r="M59" s="21"/>
      <c r="N59" s="21"/>
      <c r="O59" s="33">
        <v>13</v>
      </c>
      <c r="P59" s="23" t="s">
        <v>4</v>
      </c>
      <c r="Q59" s="24">
        <v>11</v>
      </c>
      <c r="R59" s="5">
        <f>IF(O59&gt;Q59,1,IF(Q59&gt;O59,2,0))</f>
        <v>1</v>
      </c>
      <c r="X59" s="26"/>
      <c r="Z59" s="27"/>
      <c r="AF59" s="26"/>
      <c r="AH59" s="28"/>
    </row>
    <row r="60" spans="1:34" s="25" customFormat="1" ht="12.75">
      <c r="A60" s="1"/>
      <c r="C60" s="29" t="s">
        <v>8</v>
      </c>
      <c r="D60" s="29"/>
      <c r="E60" s="29"/>
      <c r="F60" s="29"/>
      <c r="G60" s="22">
        <v>11</v>
      </c>
      <c r="H60" s="23" t="s">
        <v>4</v>
      </c>
      <c r="I60" s="24">
        <v>13</v>
      </c>
      <c r="J60" s="5">
        <f>IF(G60&gt;I60,1,IF(I60&gt;G60,2,0))</f>
        <v>2</v>
      </c>
      <c r="O60" s="35">
        <f>COUNTIF(R55:R59,1)</f>
        <v>3</v>
      </c>
      <c r="P60" s="36" t="s">
        <v>4</v>
      </c>
      <c r="Q60" s="37">
        <f>COUNTIF(R55:R59,2)</f>
        <v>2</v>
      </c>
      <c r="R60" s="5">
        <f>SUM(R55:R59)</f>
        <v>7</v>
      </c>
      <c r="X60" s="26"/>
      <c r="Z60" s="27"/>
      <c r="AF60" s="26"/>
      <c r="AH60" s="28"/>
    </row>
    <row r="61" spans="1:34" s="25" customFormat="1" ht="12.75">
      <c r="A61" s="1"/>
      <c r="C61" s="30">
        <v>0.4166666666666667</v>
      </c>
      <c r="D61" s="31"/>
      <c r="E61" s="31"/>
      <c r="F61" s="32"/>
      <c r="G61" s="33">
        <v>14</v>
      </c>
      <c r="H61" s="23" t="s">
        <v>4</v>
      </c>
      <c r="I61" s="24">
        <v>16</v>
      </c>
      <c r="J61" s="5">
        <f>IF(G61&gt;I61,1,IF(I61&gt;G61,2,0))</f>
        <v>2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>
        <v>2</v>
      </c>
      <c r="H62" s="23" t="s">
        <v>4</v>
      </c>
      <c r="I62" s="24">
        <v>11</v>
      </c>
      <c r="J62" s="5">
        <f>IF(G62&gt;I62,1,IF(I62&gt;G62,2,0))</f>
        <v>2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101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 t="s">
        <v>34</v>
      </c>
      <c r="D64" s="34"/>
      <c r="E64" s="34"/>
      <c r="F64" s="34"/>
      <c r="G64" s="35">
        <f>COUNTIF(J59:J63,1)</f>
        <v>1</v>
      </c>
      <c r="H64" s="36" t="s">
        <v>4</v>
      </c>
      <c r="I64" s="37">
        <f>COUNTIF(J59:J63,2)</f>
        <v>3</v>
      </c>
      <c r="J64" s="5">
        <f>SUM(J59:J63)</f>
        <v>7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AA41:AD41"/>
    <mergeCell ref="C43:F43"/>
    <mergeCell ref="K43:N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'DAMEN B EINZEL'!G8=3</formula>
    </cfRule>
    <cfRule type="expression" priority="2" dxfId="1" stopIfTrue="1">
      <formula>'DAMEN B EINZEL'!I8=3</formula>
    </cfRule>
  </conditionalFormatting>
  <conditionalFormatting sqref="C7:F7 C15:F15 C23:F23 C31:F31 C39:F39 C47:F47 C55:F55 C63:F63">
    <cfRule type="expression" priority="3" dxfId="1" stopIfTrue="1">
      <formula>'DAMEN B EINZEL'!G8=3</formula>
    </cfRule>
    <cfRule type="expression" priority="4" dxfId="2" stopIfTrue="1">
      <formula>'DAMEN B EINZEL'!I8=3</formula>
    </cfRule>
  </conditionalFormatting>
  <conditionalFormatting sqref="K11:N11">
    <cfRule type="expression" priority="5" dxfId="1" stopIfTrue="1">
      <formula>'DAMEN B EINZEL'!O12=3</formula>
    </cfRule>
    <cfRule type="expression" priority="6" dxfId="0" stopIfTrue="1">
      <formula>'DAMEN B EINZEL'!Q16=3</formula>
    </cfRule>
  </conditionalFormatting>
  <conditionalFormatting sqref="K27:N27 K43:N43 K59:N59 S19:V19 S51 AA35:AD35">
    <cfRule type="expression" priority="7" dxfId="1" stopIfTrue="1">
      <formula>'DAMEN B EINZEL'!O20=3</formula>
    </cfRule>
    <cfRule type="expression" priority="8" dxfId="0" stopIfTrue="1">
      <formula>'DAMEN B EINZEL'!Q20=3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C1" sqref="C1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102</v>
      </c>
      <c r="D3" s="21"/>
      <c r="E3" s="21"/>
      <c r="F3" s="21"/>
      <c r="G3" s="22">
        <v>11</v>
      </c>
      <c r="H3" s="23" t="s">
        <v>4</v>
      </c>
      <c r="I3" s="24">
        <v>5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 t="s">
        <v>42</v>
      </c>
      <c r="D4" s="29"/>
      <c r="E4" s="29"/>
      <c r="F4" s="29"/>
      <c r="G4" s="22">
        <v>11</v>
      </c>
      <c r="H4" s="23" t="s">
        <v>4</v>
      </c>
      <c r="I4" s="24">
        <v>5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103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0.4166666666666667</v>
      </c>
      <c r="D5" s="31"/>
      <c r="E5" s="31"/>
      <c r="F5" s="32"/>
      <c r="G5" s="33">
        <v>12</v>
      </c>
      <c r="H5" s="23" t="s">
        <v>4</v>
      </c>
      <c r="I5" s="24">
        <v>10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104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Händel, Franziska (1)</v>
      </c>
      <c r="L7" s="21"/>
      <c r="M7" s="21"/>
      <c r="N7" s="21"/>
      <c r="O7" s="33">
        <v>4</v>
      </c>
      <c r="P7" s="23" t="s">
        <v>4</v>
      </c>
      <c r="Q7" s="24">
        <v>11</v>
      </c>
      <c r="R7" s="5">
        <f>IF(O7&gt;Q7,1,IF(Q7&gt;O7,2,0))</f>
        <v>2</v>
      </c>
      <c r="X7" s="26"/>
      <c r="Z7" s="27"/>
      <c r="AF7" s="26"/>
      <c r="AH7" s="28"/>
    </row>
    <row r="8" spans="1:34" s="25" customFormat="1" ht="12.75">
      <c r="A8" s="1"/>
      <c r="C8" s="34" t="s">
        <v>5</v>
      </c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11</v>
      </c>
      <c r="P8" s="23" t="s">
        <v>4</v>
      </c>
      <c r="Q8" s="24">
        <v>5</v>
      </c>
      <c r="R8" s="5">
        <f>IF(O8&gt;Q8,1,IF(Q8&gt;O8,2,0))</f>
        <v>1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39">
        <v>0.5</v>
      </c>
      <c r="L9" s="31"/>
      <c r="M9" s="31"/>
      <c r="N9" s="32"/>
      <c r="O9" s="33">
        <v>11</v>
      </c>
      <c r="P9" s="23" t="s">
        <v>4</v>
      </c>
      <c r="Q9" s="24">
        <v>6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11</v>
      </c>
      <c r="P10" s="23" t="s">
        <v>4</v>
      </c>
      <c r="Q10" s="24">
        <v>6</v>
      </c>
      <c r="R10" s="5">
        <f>IF(O10&gt;Q10,1,IF(Q10&gt;O10,2,0))</f>
        <v>1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105</v>
      </c>
      <c r="D11" s="21"/>
      <c r="E11" s="21"/>
      <c r="F11" s="21"/>
      <c r="G11" s="22">
        <v>11</v>
      </c>
      <c r="H11" s="23" t="s">
        <v>4</v>
      </c>
      <c r="I11" s="24">
        <v>8</v>
      </c>
      <c r="J11" s="5">
        <f>IF(G11&gt;I11,1,IF(I11&gt;G11,2,0))</f>
        <v>1</v>
      </c>
      <c r="K11" s="21" t="str">
        <f>IF(G16=3,C11,IF(I16=3,C15,""))</f>
        <v>Aicher, Jasmin (59)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 t="s">
        <v>34</v>
      </c>
      <c r="D12" s="29"/>
      <c r="E12" s="29"/>
      <c r="F12" s="29"/>
      <c r="G12" s="22">
        <v>11</v>
      </c>
      <c r="H12" s="23" t="s">
        <v>4</v>
      </c>
      <c r="I12" s="24">
        <v>5</v>
      </c>
      <c r="J12" s="5">
        <f>IF(G12&gt;I12,1,IF(I12&gt;G12,2,0))</f>
        <v>1</v>
      </c>
      <c r="O12" s="35">
        <f>COUNTIF(R7:R11,1)</f>
        <v>3</v>
      </c>
      <c r="P12" s="36" t="s">
        <v>4</v>
      </c>
      <c r="Q12" s="37">
        <f>COUNTIF(R7:R11,2)</f>
        <v>1</v>
      </c>
      <c r="R12" s="5">
        <f>SUM(R7:R11)</f>
        <v>5</v>
      </c>
      <c r="X12" s="26"/>
      <c r="Z12" s="28"/>
      <c r="AF12" s="26"/>
      <c r="AH12" s="28"/>
    </row>
    <row r="13" spans="1:34" s="25" customFormat="1" ht="12.75">
      <c r="A13" s="1"/>
      <c r="C13" s="30">
        <v>0.4166666666666667</v>
      </c>
      <c r="D13" s="31"/>
      <c r="E13" s="31"/>
      <c r="F13" s="32"/>
      <c r="G13" s="33">
        <v>11</v>
      </c>
      <c r="H13" s="23" t="s">
        <v>4</v>
      </c>
      <c r="I13" s="24">
        <v>5</v>
      </c>
      <c r="J13" s="5">
        <f>IF(G13&gt;I13,1,IF(I13&gt;G13,2,0))</f>
        <v>1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/>
      <c r="H14" s="23" t="s">
        <v>4</v>
      </c>
      <c r="I14" s="24"/>
      <c r="J14" s="5">
        <f>IF(G14&gt;I14,1,IF(I14&gt;G14,2,0))</f>
        <v>0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106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Händel, Franziska (1)</v>
      </c>
      <c r="T15" s="21"/>
      <c r="U15" s="21"/>
      <c r="V15" s="21"/>
      <c r="W15" s="33">
        <v>11</v>
      </c>
      <c r="X15" s="23" t="s">
        <v>4</v>
      </c>
      <c r="Y15" s="24">
        <v>8</v>
      </c>
      <c r="Z15" s="5">
        <f>IF(W15&gt;Y15,1,IF(Y15&gt;W15,2,0))</f>
        <v>1</v>
      </c>
      <c r="AF15" s="26"/>
      <c r="AH15" s="28"/>
    </row>
    <row r="16" spans="1:34" s="25" customFormat="1" ht="12.75">
      <c r="A16" s="1"/>
      <c r="C16" s="34" t="s">
        <v>12</v>
      </c>
      <c r="D16" s="34"/>
      <c r="E16" s="34"/>
      <c r="F16" s="34"/>
      <c r="G16" s="35">
        <f>COUNTIF(J11:J15,1)</f>
        <v>3</v>
      </c>
      <c r="H16" s="36" t="s">
        <v>4</v>
      </c>
      <c r="I16" s="37">
        <f>COUNTIF(J11:J15,2)</f>
        <v>0</v>
      </c>
      <c r="J16" s="5">
        <f>SUM(J11:J15)</f>
        <v>3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9</v>
      </c>
      <c r="X16" s="23" t="s">
        <v>4</v>
      </c>
      <c r="Y16" s="24">
        <v>11</v>
      </c>
      <c r="Z16" s="5">
        <f>IF(W16&gt;Y16,1,IF(Y16&gt;W16,2,0))</f>
        <v>2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0.5625</v>
      </c>
      <c r="T17" s="31"/>
      <c r="U17" s="31"/>
      <c r="V17" s="32"/>
      <c r="W17" s="33">
        <v>14</v>
      </c>
      <c r="X17" s="23" t="s">
        <v>4</v>
      </c>
      <c r="Y17" s="24">
        <v>12</v>
      </c>
      <c r="Z17" s="5">
        <f>IF(W17&gt;Y17,1,IF(Y17&gt;W17,2,0))</f>
        <v>1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11</v>
      </c>
      <c r="X18" s="23" t="s">
        <v>4</v>
      </c>
      <c r="Y18" s="24">
        <v>5</v>
      </c>
      <c r="Z18" s="5">
        <f>IF(W18&gt;Y18,1,IF(Y18&gt;W18,2,0))</f>
        <v>1</v>
      </c>
      <c r="AF18" s="26"/>
      <c r="AH18" s="28"/>
    </row>
    <row r="19" spans="1:34" s="25" customFormat="1" ht="12.75">
      <c r="A19" s="1">
        <v>5</v>
      </c>
      <c r="B19" s="20"/>
      <c r="C19" s="21" t="s">
        <v>107</v>
      </c>
      <c r="D19" s="21"/>
      <c r="E19" s="21"/>
      <c r="F19" s="21"/>
      <c r="G19" s="22">
        <v>12</v>
      </c>
      <c r="H19" s="23" t="s">
        <v>4</v>
      </c>
      <c r="I19" s="24">
        <v>10</v>
      </c>
      <c r="J19" s="5">
        <f>IF(G19&gt;I19,1,IF(I19&gt;G19,2,0))</f>
        <v>1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Zibis, Stefanie (32)</v>
      </c>
      <c r="T19" s="21"/>
      <c r="U19" s="21"/>
      <c r="V19" s="21"/>
      <c r="W19" s="33"/>
      <c r="X19" s="23" t="s">
        <v>4</v>
      </c>
      <c r="Y19" s="24"/>
      <c r="Z19" s="5">
        <f>IF(W19&gt;Y19,1,IF(Y19&gt;W19,2,0))</f>
        <v>0</v>
      </c>
      <c r="AF19" s="26"/>
      <c r="AH19" s="28"/>
    </row>
    <row r="20" spans="1:34" s="25" customFormat="1" ht="12.75">
      <c r="A20" s="1"/>
      <c r="C20" s="29" t="s">
        <v>5</v>
      </c>
      <c r="D20" s="29"/>
      <c r="E20" s="29"/>
      <c r="F20" s="29"/>
      <c r="G20" s="22">
        <v>11</v>
      </c>
      <c r="H20" s="23" t="s">
        <v>4</v>
      </c>
      <c r="I20" s="24">
        <v>3</v>
      </c>
      <c r="J20" s="5">
        <f>IF(G20&gt;I20,1,IF(I20&gt;G20,2,0))</f>
        <v>1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3</v>
      </c>
      <c r="X20" s="36" t="s">
        <v>4</v>
      </c>
      <c r="Y20" s="37">
        <f>COUNTIF(Z15:Z19,2)</f>
        <v>1</v>
      </c>
      <c r="Z20" s="28"/>
      <c r="AF20" s="26"/>
      <c r="AH20" s="28"/>
    </row>
    <row r="21" spans="1:34" s="25" customFormat="1" ht="12.75">
      <c r="A21" s="1"/>
      <c r="C21" s="30">
        <v>0.4166666666666667</v>
      </c>
      <c r="D21" s="31"/>
      <c r="E21" s="31"/>
      <c r="F21" s="32"/>
      <c r="G21" s="33">
        <v>11</v>
      </c>
      <c r="H21" s="23" t="s">
        <v>4</v>
      </c>
      <c r="I21" s="24">
        <v>6</v>
      </c>
      <c r="J21" s="5">
        <f>IF(G21&gt;I21,1,IF(I21&gt;G21,2,0))</f>
        <v>1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/>
      <c r="H22" s="23" t="s">
        <v>4</v>
      </c>
      <c r="I22" s="24"/>
      <c r="J22" s="5">
        <f>IF(G22&gt;I22,1,IF(I22&gt;G22,2,0))</f>
        <v>0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108</v>
      </c>
      <c r="D23" s="21"/>
      <c r="E23" s="21"/>
      <c r="F23" s="21"/>
      <c r="G23" s="33"/>
      <c r="H23" s="23" t="s">
        <v>4</v>
      </c>
      <c r="I23" s="24"/>
      <c r="J23" s="5">
        <f>IF(G23&gt;I23,1,IF(I23&gt;G23,2,0))</f>
        <v>0</v>
      </c>
      <c r="K23" s="21" t="str">
        <f>IF(G24=3,C19,IF(I24=3,C23,""))</f>
        <v>Fischer, Sonja (78)</v>
      </c>
      <c r="L23" s="21"/>
      <c r="M23" s="21"/>
      <c r="N23" s="21"/>
      <c r="O23" s="33">
        <v>11</v>
      </c>
      <c r="P23" s="23" t="s">
        <v>4</v>
      </c>
      <c r="Q23" s="24">
        <v>7</v>
      </c>
      <c r="R23" s="5">
        <f>IF(O23&gt;Q23,1,IF(Q23&gt;O23,2,0))</f>
        <v>1</v>
      </c>
      <c r="X23" s="26"/>
      <c r="Z23" s="27"/>
      <c r="AF23" s="26"/>
      <c r="AH23" s="28"/>
    </row>
    <row r="24" spans="1:34" s="25" customFormat="1" ht="12.75">
      <c r="A24" s="1"/>
      <c r="C24" s="34" t="s">
        <v>10</v>
      </c>
      <c r="D24" s="34"/>
      <c r="E24" s="34"/>
      <c r="F24" s="34"/>
      <c r="G24" s="35">
        <f>COUNTIF(J19:J23,1)</f>
        <v>3</v>
      </c>
      <c r="H24" s="36" t="s">
        <v>4</v>
      </c>
      <c r="I24" s="37">
        <f>COUNTIF(J19:J23,2)</f>
        <v>0</v>
      </c>
      <c r="J24" s="5">
        <f>SUM(J19:J23)</f>
        <v>3</v>
      </c>
      <c r="K24" s="38"/>
      <c r="L24" s="31"/>
      <c r="M24" s="31"/>
      <c r="N24" s="32"/>
      <c r="O24" s="33">
        <v>8</v>
      </c>
      <c r="P24" s="23" t="s">
        <v>4</v>
      </c>
      <c r="Q24" s="24">
        <v>11</v>
      </c>
      <c r="R24" s="5">
        <f>IF(O24&gt;Q24,1,IF(Q24&gt;O24,2,0))</f>
        <v>2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39">
        <v>0.5</v>
      </c>
      <c r="L25" s="31"/>
      <c r="M25" s="31"/>
      <c r="N25" s="32"/>
      <c r="O25" s="33">
        <v>9</v>
      </c>
      <c r="P25" s="23" t="s">
        <v>4</v>
      </c>
      <c r="Q25" s="24">
        <v>11</v>
      </c>
      <c r="R25" s="5">
        <f>IF(O25&gt;Q25,1,IF(Q25&gt;O25,2,0))</f>
        <v>2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>
        <v>3</v>
      </c>
      <c r="P26" s="23" t="s">
        <v>4</v>
      </c>
      <c r="Q26" s="24">
        <v>11</v>
      </c>
      <c r="R26" s="5">
        <f>IF(O26&gt;Q26,1,IF(Q26&gt;O26,2,0))</f>
        <v>2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109</v>
      </c>
      <c r="D27" s="21"/>
      <c r="E27" s="21"/>
      <c r="F27" s="21"/>
      <c r="G27" s="22">
        <v>11</v>
      </c>
      <c r="H27" s="23" t="s">
        <v>4</v>
      </c>
      <c r="I27" s="24">
        <v>5</v>
      </c>
      <c r="J27" s="5">
        <f>IF(G27&gt;I27,1,IF(I27&gt;G27,2,0))</f>
        <v>1</v>
      </c>
      <c r="K27" s="21" t="str">
        <f>IF(G32=3,C27,IF(I32=3,C31,""))</f>
        <v>Zibis, Stefanie (32)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 t="s">
        <v>38</v>
      </c>
      <c r="D28" s="29"/>
      <c r="E28" s="29"/>
      <c r="F28" s="29"/>
      <c r="G28" s="22">
        <v>11</v>
      </c>
      <c r="H28" s="23" t="s">
        <v>4</v>
      </c>
      <c r="I28" s="24">
        <v>6</v>
      </c>
      <c r="J28" s="5">
        <f>IF(G28&gt;I28,1,IF(I28&gt;G28,2,0))</f>
        <v>1</v>
      </c>
      <c r="O28" s="35">
        <f>COUNTIF(R23:R27,1)</f>
        <v>1</v>
      </c>
      <c r="P28" s="36" t="s">
        <v>4</v>
      </c>
      <c r="Q28" s="37">
        <f>COUNTIF(R23:R27,2)</f>
        <v>3</v>
      </c>
      <c r="R28" s="5">
        <f>SUM(R23:R27)</f>
        <v>7</v>
      </c>
      <c r="X28" s="26"/>
      <c r="Z28" s="27"/>
      <c r="AF28" s="26"/>
      <c r="AH28" s="28"/>
    </row>
    <row r="29" spans="1:34" s="25" customFormat="1" ht="12.75">
      <c r="A29" s="1"/>
      <c r="C29" s="30">
        <v>0.4166666666666667</v>
      </c>
      <c r="D29" s="31"/>
      <c r="E29" s="31"/>
      <c r="F29" s="32"/>
      <c r="G29" s="33">
        <v>11</v>
      </c>
      <c r="H29" s="23" t="s">
        <v>4</v>
      </c>
      <c r="I29" s="24">
        <v>8</v>
      </c>
      <c r="J29" s="5">
        <f>IF(G29&gt;I29,1,IF(I29&gt;G29,2,0))</f>
        <v>1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/>
      <c r="H30" s="23" t="s">
        <v>4</v>
      </c>
      <c r="I30" s="24"/>
      <c r="J30" s="5">
        <f>IF(G30&gt;I30,1,IF(I30&gt;G30,2,0))</f>
        <v>0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110</v>
      </c>
      <c r="D31" s="21"/>
      <c r="E31" s="21"/>
      <c r="F31" s="21"/>
      <c r="G31" s="33"/>
      <c r="H31" s="23" t="s">
        <v>4</v>
      </c>
      <c r="I31" s="24"/>
      <c r="J31" s="5">
        <f>IF(G31&gt;I31,1,IF(I31&gt;G31,2,0))</f>
        <v>0</v>
      </c>
      <c r="P31" s="26"/>
      <c r="R31" s="5"/>
      <c r="X31" s="26"/>
      <c r="Z31" s="27"/>
      <c r="AA31" s="21" t="str">
        <f>IF(W20=3,S15,IF(Y20=3,S19,""))</f>
        <v>Händel, Franziska (1)</v>
      </c>
      <c r="AB31" s="21"/>
      <c r="AC31" s="21"/>
      <c r="AD31" s="21"/>
      <c r="AE31" s="33">
        <v>7</v>
      </c>
      <c r="AF31" s="23" t="s">
        <v>4</v>
      </c>
      <c r="AG31" s="24">
        <v>11</v>
      </c>
      <c r="AH31" s="5">
        <f>IF(AE31&gt;AG31,1,IF(AG31&gt;AE31,2,0))</f>
        <v>2</v>
      </c>
    </row>
    <row r="32" spans="1:34" s="25" customFormat="1" ht="12.75">
      <c r="A32" s="1"/>
      <c r="C32" s="34" t="s">
        <v>12</v>
      </c>
      <c r="D32" s="34"/>
      <c r="E32" s="34"/>
      <c r="F32" s="34"/>
      <c r="G32" s="35">
        <f>COUNTIF(J27:J31,1)</f>
        <v>3</v>
      </c>
      <c r="H32" s="36" t="s">
        <v>4</v>
      </c>
      <c r="I32" s="37">
        <f>COUNTIF(J27:J31,2)</f>
        <v>0</v>
      </c>
      <c r="J32" s="5">
        <f>SUM(J27:J31)</f>
        <v>3</v>
      </c>
      <c r="P32" s="26"/>
      <c r="R32" s="5"/>
      <c r="X32" s="26"/>
      <c r="Z32" s="27"/>
      <c r="AA32" s="38"/>
      <c r="AB32" s="31"/>
      <c r="AC32" s="31"/>
      <c r="AD32" s="32"/>
      <c r="AE32" s="33">
        <v>11</v>
      </c>
      <c r="AF32" s="23" t="s">
        <v>4</v>
      </c>
      <c r="AG32" s="24">
        <v>9</v>
      </c>
      <c r="AH32" s="5">
        <f>IF(AE32&gt;AG32,1,IF(AG32&gt;AE32,2,0))</f>
        <v>1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0.6354166666666666</v>
      </c>
      <c r="AB33" s="31"/>
      <c r="AC33" s="31"/>
      <c r="AD33" s="32"/>
      <c r="AE33" s="33">
        <v>7</v>
      </c>
      <c r="AF33" s="23" t="s">
        <v>4</v>
      </c>
      <c r="AG33" s="24">
        <v>11</v>
      </c>
      <c r="AH33" s="5">
        <f>IF(AE33&gt;AG33,1,IF(AG33&gt;AE33,2,0))</f>
        <v>2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>
        <v>13</v>
      </c>
      <c r="AF34" s="23" t="s">
        <v>4</v>
      </c>
      <c r="AG34" s="24">
        <v>11</v>
      </c>
      <c r="AH34" s="5">
        <f>IF(AE34&gt;AG34,1,IF(AG34&gt;AE34,2,0))</f>
        <v>1</v>
      </c>
    </row>
    <row r="35" spans="1:34" s="25" customFormat="1" ht="12.75">
      <c r="A35" s="1">
        <v>9</v>
      </c>
      <c r="B35" s="20"/>
      <c r="C35" s="21" t="s">
        <v>111</v>
      </c>
      <c r="D35" s="21"/>
      <c r="E35" s="21"/>
      <c r="F35" s="21"/>
      <c r="G35" s="22">
        <v>11</v>
      </c>
      <c r="H35" s="23" t="s">
        <v>4</v>
      </c>
      <c r="I35" s="24">
        <v>4</v>
      </c>
      <c r="J35" s="5">
        <f>IF(G35&gt;I35,1,IF(I35&gt;G35,2,0))</f>
        <v>1</v>
      </c>
      <c r="P35" s="26"/>
      <c r="R35" s="5"/>
      <c r="X35" s="26"/>
      <c r="Z35" s="27"/>
      <c r="AA35" s="21" t="str">
        <f>IF(W52=3,S47,IF(Y52=3,S51,""))</f>
        <v>Brugger, Janina Antonia (2)</v>
      </c>
      <c r="AB35" s="21"/>
      <c r="AC35" s="21"/>
      <c r="AD35" s="21"/>
      <c r="AE35" s="33">
        <v>9</v>
      </c>
      <c r="AF35" s="23" t="s">
        <v>4</v>
      </c>
      <c r="AG35" s="24">
        <v>11</v>
      </c>
      <c r="AH35" s="5">
        <f>IF(AE35&gt;AG35,1,IF(AG35&gt;AE35,2,0))</f>
        <v>2</v>
      </c>
    </row>
    <row r="36" spans="1:34" s="25" customFormat="1" ht="12.75">
      <c r="A36" s="1"/>
      <c r="C36" s="29" t="s">
        <v>12</v>
      </c>
      <c r="D36" s="29"/>
      <c r="E36" s="29"/>
      <c r="F36" s="29"/>
      <c r="G36" s="22">
        <v>11</v>
      </c>
      <c r="H36" s="23" t="s">
        <v>4</v>
      </c>
      <c r="I36" s="24">
        <v>6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2</v>
      </c>
      <c r="AF36" s="36" t="s">
        <v>4</v>
      </c>
      <c r="AG36" s="37">
        <f>COUNTIF(AH31:AH35,2)</f>
        <v>3</v>
      </c>
      <c r="AH36" s="28"/>
    </row>
    <row r="37" spans="1:34" s="25" customFormat="1" ht="12.75">
      <c r="A37" s="1"/>
      <c r="C37" s="30">
        <v>0.4375</v>
      </c>
      <c r="D37" s="31"/>
      <c r="E37" s="31"/>
      <c r="F37" s="32"/>
      <c r="G37" s="33">
        <v>12</v>
      </c>
      <c r="H37" s="23" t="s">
        <v>4</v>
      </c>
      <c r="I37" s="24">
        <v>10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/>
      <c r="H38" s="23" t="s">
        <v>4</v>
      </c>
      <c r="I38" s="24"/>
      <c r="J38" s="5">
        <f>IF(G38&gt;I38,1,IF(I38&gt;G38,2,0))</f>
        <v>0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112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Beutel, Barbara (35)</v>
      </c>
      <c r="L39" s="21"/>
      <c r="M39" s="21"/>
      <c r="N39" s="21"/>
      <c r="O39" s="33">
        <v>8</v>
      </c>
      <c r="P39" s="23" t="s">
        <v>4</v>
      </c>
      <c r="Q39" s="24">
        <v>11</v>
      </c>
      <c r="R39" s="5">
        <f>IF(O39&gt;Q39,1,IF(Q39&gt;O39,2,0))</f>
        <v>2</v>
      </c>
      <c r="X39" s="26"/>
      <c r="Z39" s="27"/>
      <c r="AF39" s="26"/>
      <c r="AH39" s="28"/>
    </row>
    <row r="40" spans="1:34" s="25" customFormat="1" ht="12.75">
      <c r="A40" s="1"/>
      <c r="C40" s="34" t="s">
        <v>5</v>
      </c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0</v>
      </c>
      <c r="J40" s="5">
        <f>SUM(J35:J39)</f>
        <v>3</v>
      </c>
      <c r="K40" s="38"/>
      <c r="L40" s="31"/>
      <c r="M40" s="31"/>
      <c r="N40" s="32"/>
      <c r="O40" s="33">
        <v>8</v>
      </c>
      <c r="P40" s="23" t="s">
        <v>4</v>
      </c>
      <c r="Q40" s="24">
        <v>11</v>
      </c>
      <c r="R40" s="5">
        <f>IF(O40&gt;Q40,1,IF(Q40&gt;O40,2,0))</f>
        <v>2</v>
      </c>
      <c r="X40" s="26"/>
      <c r="Z40" s="27"/>
      <c r="AF40" s="26"/>
      <c r="AH40" s="28"/>
    </row>
    <row r="41" spans="1:34" s="25" customFormat="1" ht="12.75">
      <c r="A41" s="1"/>
      <c r="G41" s="2"/>
      <c r="H41" s="3"/>
      <c r="I41" s="4"/>
      <c r="J41" s="5"/>
      <c r="K41" s="39">
        <v>0.5</v>
      </c>
      <c r="L41" s="31"/>
      <c r="M41" s="31"/>
      <c r="N41" s="32"/>
      <c r="O41" s="33">
        <v>11</v>
      </c>
      <c r="P41" s="23" t="s">
        <v>4</v>
      </c>
      <c r="Q41" s="24">
        <v>7</v>
      </c>
      <c r="R41" s="5">
        <f>IF(O41&gt;Q41,1,IF(Q41&gt;O41,2,0))</f>
        <v>1</v>
      </c>
      <c r="X41" s="26"/>
      <c r="Z41" s="27"/>
      <c r="AA41" s="25" t="s">
        <v>20</v>
      </c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>
        <v>6</v>
      </c>
      <c r="P42" s="23" t="s">
        <v>4</v>
      </c>
      <c r="Q42" s="24">
        <v>11</v>
      </c>
      <c r="R42" s="5">
        <f>IF(O42&gt;Q42,1,IF(Q42&gt;O42,2,0))</f>
        <v>2</v>
      </c>
      <c r="X42" s="26"/>
      <c r="Z42" s="27"/>
      <c r="AF42" s="26"/>
      <c r="AH42" s="28"/>
    </row>
    <row r="43" spans="1:34" s="25" customFormat="1" ht="12.75">
      <c r="A43" s="1">
        <v>11</v>
      </c>
      <c r="B43" s="20"/>
      <c r="C43" s="21" t="s">
        <v>113</v>
      </c>
      <c r="D43" s="21"/>
      <c r="E43" s="21"/>
      <c r="F43" s="21"/>
      <c r="G43" s="22">
        <v>3</v>
      </c>
      <c r="H43" s="23" t="s">
        <v>4</v>
      </c>
      <c r="I43" s="24">
        <v>11</v>
      </c>
      <c r="J43" s="5">
        <f>IF(G43&gt;I43,1,IF(I43&gt;G43,2,0))</f>
        <v>2</v>
      </c>
      <c r="K43" s="21" t="str">
        <f>IF(G48=3,C43,IF(I48=3,C47,""))</f>
        <v>Wildrath, Marion (97)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A43" s="42" t="str">
        <f>IF(AE36=3,AA31,IF(AG36=3,AA35,""))</f>
        <v>Brugger, Janina Antonia (2)</v>
      </c>
      <c r="AB43" s="42"/>
      <c r="AC43" s="42"/>
      <c r="AD43" s="42"/>
      <c r="AF43" s="26"/>
      <c r="AH43" s="28"/>
    </row>
    <row r="44" spans="1:34" s="25" customFormat="1" ht="12.75">
      <c r="A44" s="1"/>
      <c r="C44" s="29" t="s">
        <v>34</v>
      </c>
      <c r="D44" s="29"/>
      <c r="E44" s="29"/>
      <c r="F44" s="29"/>
      <c r="G44" s="22">
        <v>5</v>
      </c>
      <c r="H44" s="23" t="s">
        <v>4</v>
      </c>
      <c r="I44" s="24">
        <v>11</v>
      </c>
      <c r="J44" s="5">
        <f>IF(G44&gt;I44,1,IF(I44&gt;G44,2,0))</f>
        <v>2</v>
      </c>
      <c r="O44" s="35">
        <f>COUNTIF(R39:R43,1)</f>
        <v>1</v>
      </c>
      <c r="P44" s="36" t="s">
        <v>4</v>
      </c>
      <c r="Q44" s="37">
        <f>COUNTIF(R39:R43,2)</f>
        <v>3</v>
      </c>
      <c r="R44" s="5">
        <f>SUM(R39:R43)</f>
        <v>7</v>
      </c>
      <c r="X44" s="26"/>
      <c r="Z44" s="27"/>
      <c r="AF44" s="26"/>
      <c r="AH44" s="28"/>
    </row>
    <row r="45" spans="1:34" s="25" customFormat="1" ht="12.75">
      <c r="A45" s="1"/>
      <c r="C45" s="30">
        <v>0.4375</v>
      </c>
      <c r="D45" s="31"/>
      <c r="E45" s="31"/>
      <c r="F45" s="32"/>
      <c r="G45" s="33">
        <v>11</v>
      </c>
      <c r="H45" s="23" t="s">
        <v>4</v>
      </c>
      <c r="I45" s="24">
        <v>4</v>
      </c>
      <c r="J45" s="5">
        <f>IF(G45&gt;I45,1,IF(I45&gt;G45,2,0))</f>
        <v>1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>
        <v>12</v>
      </c>
      <c r="H46" s="23" t="s">
        <v>4</v>
      </c>
      <c r="I46" s="24">
        <v>14</v>
      </c>
      <c r="J46" s="5">
        <f>IF(G46&gt;I46,1,IF(I46&gt;G46,2,0))</f>
        <v>2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114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Wildrath, Marion (97)</v>
      </c>
      <c r="T47" s="21"/>
      <c r="U47" s="21"/>
      <c r="V47" s="21"/>
      <c r="W47" s="33">
        <v>7</v>
      </c>
      <c r="X47" s="23" t="s">
        <v>4</v>
      </c>
      <c r="Y47" s="24">
        <v>11</v>
      </c>
      <c r="Z47" s="5">
        <f>IF(W47&gt;Y47,1,IF(Y47&gt;W47,2,0))</f>
        <v>2</v>
      </c>
      <c r="AF47" s="26"/>
      <c r="AH47" s="28"/>
    </row>
    <row r="48" spans="1:34" s="25" customFormat="1" ht="12.75">
      <c r="A48" s="1"/>
      <c r="C48" s="34" t="s">
        <v>5</v>
      </c>
      <c r="D48" s="34"/>
      <c r="E48" s="34"/>
      <c r="F48" s="34"/>
      <c r="G48" s="35">
        <f>COUNTIF(J43:J47,1)</f>
        <v>1</v>
      </c>
      <c r="H48" s="36" t="s">
        <v>4</v>
      </c>
      <c r="I48" s="37">
        <f>COUNTIF(J43:J47,2)</f>
        <v>3</v>
      </c>
      <c r="J48" s="5">
        <f>SUM(J43:J47)</f>
        <v>7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5</v>
      </c>
      <c r="X48" s="23" t="s">
        <v>4</v>
      </c>
      <c r="Y48" s="24">
        <v>11</v>
      </c>
      <c r="Z48" s="5">
        <f>IF(W48&gt;Y48,1,IF(Y48&gt;W48,2,0))</f>
        <v>2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0.5625</v>
      </c>
      <c r="T49" s="31"/>
      <c r="U49" s="31"/>
      <c r="V49" s="32"/>
      <c r="W49" s="33">
        <v>4</v>
      </c>
      <c r="X49" s="23" t="s">
        <v>4</v>
      </c>
      <c r="Y49" s="24">
        <v>11</v>
      </c>
      <c r="Z49" s="5">
        <f>IF(W49&gt;Y49,1,IF(Y49&gt;W49,2,0))</f>
        <v>2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/>
      <c r="X50" s="23" t="s">
        <v>4</v>
      </c>
      <c r="Y50" s="24"/>
      <c r="Z50" s="5">
        <f>IF(W50&gt;Y50,1,IF(Y50&gt;W50,2,0))</f>
        <v>0</v>
      </c>
      <c r="AF50" s="26"/>
      <c r="AH50" s="28"/>
    </row>
    <row r="51" spans="1:34" s="25" customFormat="1" ht="12.75">
      <c r="A51" s="1">
        <v>13</v>
      </c>
      <c r="B51" s="20"/>
      <c r="C51" s="21" t="s">
        <v>115</v>
      </c>
      <c r="D51" s="21"/>
      <c r="E51" s="21"/>
      <c r="F51" s="21"/>
      <c r="G51" s="22">
        <v>11</v>
      </c>
      <c r="H51" s="23" t="s">
        <v>4</v>
      </c>
      <c r="I51" s="24">
        <v>3</v>
      </c>
      <c r="J51" s="5">
        <f>IF(G51&gt;I51,1,IF(I51&gt;G51,2,0))</f>
        <v>1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Brugger, Janina Antonia (2)</v>
      </c>
      <c r="T51" s="21"/>
      <c r="U51" s="21"/>
      <c r="V51" s="21"/>
      <c r="W51" s="33"/>
      <c r="X51" s="23" t="s">
        <v>4</v>
      </c>
      <c r="Y51" s="24"/>
      <c r="Z51" s="5">
        <f>IF(W51&gt;Y51,1,IF(Y51&gt;W51,2,0))</f>
        <v>0</v>
      </c>
      <c r="AF51" s="26"/>
      <c r="AH51" s="28"/>
    </row>
    <row r="52" spans="1:34" s="25" customFormat="1" ht="12.75">
      <c r="A52" s="1"/>
      <c r="C52" s="29" t="s">
        <v>8</v>
      </c>
      <c r="D52" s="29"/>
      <c r="E52" s="29"/>
      <c r="F52" s="29"/>
      <c r="G52" s="22">
        <v>11</v>
      </c>
      <c r="H52" s="23" t="s">
        <v>4</v>
      </c>
      <c r="I52" s="24">
        <v>8</v>
      </c>
      <c r="J52" s="5">
        <f>IF(G52&gt;I52,1,IF(I52&gt;G52,2,0))</f>
        <v>1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0</v>
      </c>
      <c r="X52" s="36" t="s">
        <v>4</v>
      </c>
      <c r="Y52" s="37">
        <f>COUNTIF(Z47:Z51,2)</f>
        <v>3</v>
      </c>
      <c r="Z52" s="27"/>
      <c r="AF52" s="26"/>
      <c r="AH52" s="28"/>
    </row>
    <row r="53" spans="1:34" s="25" customFormat="1" ht="12.75">
      <c r="A53" s="1"/>
      <c r="C53" s="30">
        <v>0.4375</v>
      </c>
      <c r="D53" s="31"/>
      <c r="E53" s="31"/>
      <c r="F53" s="32"/>
      <c r="G53" s="33">
        <v>6</v>
      </c>
      <c r="H53" s="23" t="s">
        <v>4</v>
      </c>
      <c r="I53" s="24">
        <v>11</v>
      </c>
      <c r="J53" s="5">
        <f>IF(G53&gt;I53,1,IF(I53&gt;G53,2,0))</f>
        <v>2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>
        <v>11</v>
      </c>
      <c r="H54" s="23" t="s">
        <v>4</v>
      </c>
      <c r="I54" s="24">
        <v>5</v>
      </c>
      <c r="J54" s="5">
        <f>IF(G54&gt;I54,1,IF(I54&gt;G54,2,0))</f>
        <v>1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116</v>
      </c>
      <c r="D55" s="21"/>
      <c r="E55" s="21"/>
      <c r="F55" s="21"/>
      <c r="G55" s="33"/>
      <c r="H55" s="23" t="s">
        <v>4</v>
      </c>
      <c r="I55" s="24"/>
      <c r="J55" s="5">
        <f>IF(G55&gt;I55,1,IF(I55&gt;G55,2,0))</f>
        <v>0</v>
      </c>
      <c r="K55" s="21" t="str">
        <f>IF(G56=3,C51,IF(I56=3,C55,""))</f>
        <v>Brugger, Janina Antonia (2)</v>
      </c>
      <c r="L55" s="21"/>
      <c r="M55" s="21"/>
      <c r="N55" s="21"/>
      <c r="O55" s="33">
        <v>7</v>
      </c>
      <c r="P55" s="23" t="s">
        <v>4</v>
      </c>
      <c r="Q55" s="24">
        <v>11</v>
      </c>
      <c r="R55" s="5">
        <f>IF(O55&gt;Q55,1,IF(Q55&gt;O55,2,0))</f>
        <v>2</v>
      </c>
      <c r="X55" s="26"/>
      <c r="Z55" s="27"/>
      <c r="AF55" s="26"/>
      <c r="AH55" s="28"/>
    </row>
    <row r="56" spans="1:34" s="25" customFormat="1" ht="12.75">
      <c r="A56" s="1"/>
      <c r="C56" s="34" t="s">
        <v>5</v>
      </c>
      <c r="D56" s="34"/>
      <c r="E56" s="34"/>
      <c r="F56" s="34"/>
      <c r="G56" s="35">
        <f>COUNTIF(J51:J55,1)</f>
        <v>3</v>
      </c>
      <c r="H56" s="36" t="s">
        <v>4</v>
      </c>
      <c r="I56" s="37">
        <f>COUNTIF(J51:J55,2)</f>
        <v>1</v>
      </c>
      <c r="J56" s="5">
        <f>SUM(J51:J55)</f>
        <v>5</v>
      </c>
      <c r="K56" s="38"/>
      <c r="L56" s="31"/>
      <c r="M56" s="31"/>
      <c r="N56" s="32"/>
      <c r="O56" s="33">
        <v>11</v>
      </c>
      <c r="P56" s="23" t="s">
        <v>4</v>
      </c>
      <c r="Q56" s="24">
        <v>4</v>
      </c>
      <c r="R56" s="5">
        <f>IF(O56&gt;Q56,1,IF(Q56&gt;O56,2,0))</f>
        <v>1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39">
        <v>0.5</v>
      </c>
      <c r="L57" s="31"/>
      <c r="M57" s="31"/>
      <c r="N57" s="32"/>
      <c r="O57" s="33">
        <v>11</v>
      </c>
      <c r="P57" s="23" t="s">
        <v>4</v>
      </c>
      <c r="Q57" s="24">
        <v>8</v>
      </c>
      <c r="R57" s="5">
        <f>IF(O57&gt;Q57,1,IF(Q57&gt;O57,2,0))</f>
        <v>1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7</v>
      </c>
      <c r="P58" s="23" t="s">
        <v>4</v>
      </c>
      <c r="Q58" s="24">
        <v>11</v>
      </c>
      <c r="R58" s="5">
        <f>IF(O58&gt;Q58,1,IF(Q58&gt;O58,2,0))</f>
        <v>2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117</v>
      </c>
      <c r="D59" s="21"/>
      <c r="E59" s="21"/>
      <c r="F59" s="21"/>
      <c r="G59" s="22">
        <v>2</v>
      </c>
      <c r="H59" s="23" t="s">
        <v>4</v>
      </c>
      <c r="I59" s="24">
        <v>11</v>
      </c>
      <c r="J59" s="5">
        <f>IF(G59&gt;I59,1,IF(I59&gt;G59,2,0))</f>
        <v>2</v>
      </c>
      <c r="K59" s="21" t="str">
        <f>IF(G64=3,C59,IF(I64=3,C63,""))</f>
        <v>Mädler, Susann (30)</v>
      </c>
      <c r="L59" s="21"/>
      <c r="M59" s="21"/>
      <c r="N59" s="21"/>
      <c r="O59" s="33">
        <v>11</v>
      </c>
      <c r="P59" s="23" t="s">
        <v>4</v>
      </c>
      <c r="Q59" s="24">
        <v>9</v>
      </c>
      <c r="R59" s="5">
        <f>IF(O59&gt;Q59,1,IF(Q59&gt;O59,2,0))</f>
        <v>1</v>
      </c>
      <c r="X59" s="26"/>
      <c r="Z59" s="27"/>
      <c r="AF59" s="26"/>
      <c r="AH59" s="28"/>
    </row>
    <row r="60" spans="1:34" s="25" customFormat="1" ht="12.75">
      <c r="A60" s="1"/>
      <c r="C60" s="29" t="s">
        <v>5</v>
      </c>
      <c r="D60" s="29"/>
      <c r="E60" s="29"/>
      <c r="F60" s="29"/>
      <c r="G60" s="22">
        <v>4</v>
      </c>
      <c r="H60" s="23" t="s">
        <v>4</v>
      </c>
      <c r="I60" s="24">
        <v>11</v>
      </c>
      <c r="J60" s="5">
        <f>IF(G60&gt;I60,1,IF(I60&gt;G60,2,0))</f>
        <v>2</v>
      </c>
      <c r="O60" s="35">
        <f>COUNTIF(R55:R59,1)</f>
        <v>3</v>
      </c>
      <c r="P60" s="36" t="s">
        <v>4</v>
      </c>
      <c r="Q60" s="37">
        <f>COUNTIF(R55:R59,2)</f>
        <v>2</v>
      </c>
      <c r="R60" s="5">
        <f>SUM(R55:R59)</f>
        <v>7</v>
      </c>
      <c r="X60" s="26"/>
      <c r="Z60" s="27"/>
      <c r="AF60" s="26"/>
      <c r="AH60" s="28"/>
    </row>
    <row r="61" spans="1:34" s="25" customFormat="1" ht="12.75">
      <c r="A61" s="1"/>
      <c r="C61" s="30">
        <v>0.4375</v>
      </c>
      <c r="D61" s="31"/>
      <c r="E61" s="31"/>
      <c r="F61" s="32"/>
      <c r="G61" s="33">
        <v>4</v>
      </c>
      <c r="H61" s="23" t="s">
        <v>4</v>
      </c>
      <c r="I61" s="24">
        <v>11</v>
      </c>
      <c r="J61" s="5">
        <f>IF(G61&gt;I61,1,IF(I61&gt;G61,2,0))</f>
        <v>2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/>
      <c r="H62" s="23" t="s">
        <v>4</v>
      </c>
      <c r="I62" s="24"/>
      <c r="J62" s="5">
        <f>IF(G62&gt;I62,1,IF(I62&gt;G62,2,0))</f>
        <v>0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118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 t="s">
        <v>38</v>
      </c>
      <c r="D64" s="34"/>
      <c r="E64" s="34"/>
      <c r="F64" s="34"/>
      <c r="G64" s="35">
        <f>COUNTIF(J59:J63,1)</f>
        <v>0</v>
      </c>
      <c r="H64" s="36" t="s">
        <v>4</v>
      </c>
      <c r="I64" s="37">
        <f>COUNTIF(J59:J63,2)</f>
        <v>3</v>
      </c>
      <c r="J64" s="5">
        <f>SUM(J59:J63)</f>
        <v>6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C43:F43"/>
    <mergeCell ref="K43:N43"/>
    <mergeCell ref="AA43:AD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'DAMEN C EINZEL'!G8=3</formula>
    </cfRule>
    <cfRule type="expression" priority="2" dxfId="1" stopIfTrue="1">
      <formula>'DAMEN C EINZEL'!I8=3</formula>
    </cfRule>
  </conditionalFormatting>
  <conditionalFormatting sqref="C7:F7 C15:F15 C23:F23 C31:F31 C39:F39 C47:F47 C55:F55 C63:F63">
    <cfRule type="expression" priority="3" dxfId="1" stopIfTrue="1">
      <formula>'DAMEN C EINZEL'!G8=3</formula>
    </cfRule>
    <cfRule type="expression" priority="4" dxfId="2" stopIfTrue="1">
      <formula>'DAMEN C EINZEL'!I8=3</formula>
    </cfRule>
  </conditionalFormatting>
  <conditionalFormatting sqref="K11:N11">
    <cfRule type="expression" priority="5" dxfId="1" stopIfTrue="1">
      <formula>'DAMEN C EINZEL'!O12=3</formula>
    </cfRule>
    <cfRule type="expression" priority="6" dxfId="0" stopIfTrue="1">
      <formula>'DAMEN C EINZEL'!Q16=3</formula>
    </cfRule>
  </conditionalFormatting>
  <conditionalFormatting sqref="K27:N27 K43:N43 K59:N59 S19:V19 S51 AA35:AD35">
    <cfRule type="expression" priority="7" dxfId="1" stopIfTrue="1">
      <formula>'DAMEN C EINZEL'!O20=3</formula>
    </cfRule>
    <cfRule type="expression" priority="8" dxfId="0" stopIfTrue="1">
      <formula>'DAMEN C EINZEL'!Q20=3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4"/>
  <sheetViews>
    <sheetView tabSelected="1" zoomScale="70" zoomScaleNormal="70" workbookViewId="0" topLeftCell="A10">
      <selection activeCell="A1" sqref="A1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119</v>
      </c>
      <c r="D3" s="21"/>
      <c r="E3" s="21"/>
      <c r="F3" s="21"/>
      <c r="G3" s="22">
        <v>11</v>
      </c>
      <c r="H3" s="23" t="s">
        <v>4</v>
      </c>
      <c r="I3" s="24">
        <v>0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/>
      <c r="D4" s="29"/>
      <c r="E4" s="29"/>
      <c r="F4" s="29"/>
      <c r="G4" s="22">
        <v>11</v>
      </c>
      <c r="H4" s="23" t="s">
        <v>4</v>
      </c>
      <c r="I4" s="24">
        <v>0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120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0.7083333333333334</v>
      </c>
      <c r="D5" s="31"/>
      <c r="E5" s="31"/>
      <c r="F5" s="32"/>
      <c r="G5" s="33">
        <v>11</v>
      </c>
      <c r="H5" s="23" t="s">
        <v>4</v>
      </c>
      <c r="I5" s="24">
        <v>0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70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Matthias / Weinhold (BYTTV)</v>
      </c>
      <c r="L7" s="21"/>
      <c r="M7" s="21"/>
      <c r="N7" s="21"/>
      <c r="O7" s="33">
        <v>11</v>
      </c>
      <c r="P7" s="23" t="s">
        <v>4</v>
      </c>
      <c r="Q7" s="24">
        <v>9</v>
      </c>
      <c r="R7" s="5">
        <f>IF(O7&gt;Q7,1,IF(Q7&gt;O7,2,0))</f>
        <v>1</v>
      </c>
      <c r="X7" s="26"/>
      <c r="Z7" s="27"/>
      <c r="AF7" s="26"/>
      <c r="AH7" s="28"/>
    </row>
    <row r="8" spans="1:34" s="25" customFormat="1" ht="12.75">
      <c r="A8" s="1"/>
      <c r="C8" s="34"/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11</v>
      </c>
      <c r="P8" s="23" t="s">
        <v>4</v>
      </c>
      <c r="Q8" s="24">
        <v>6</v>
      </c>
      <c r="R8" s="5">
        <f>IF(O8&gt;Q8,1,IF(Q8&gt;O8,2,0))</f>
        <v>1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43">
        <v>0.7083333333333334</v>
      </c>
      <c r="L9" s="31"/>
      <c r="M9" s="31"/>
      <c r="N9" s="32"/>
      <c r="O9" s="33">
        <v>11</v>
      </c>
      <c r="P9" s="23" t="s">
        <v>4</v>
      </c>
      <c r="Q9" s="24">
        <v>6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/>
      <c r="P10" s="23" t="s">
        <v>4</v>
      </c>
      <c r="Q10" s="24"/>
      <c r="R10" s="5">
        <f>IF(O10&gt;Q10,1,IF(Q10&gt;O10,2,0))</f>
        <v>0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70</v>
      </c>
      <c r="D11" s="21"/>
      <c r="E11" s="21"/>
      <c r="F11" s="21"/>
      <c r="G11" s="22">
        <v>0</v>
      </c>
      <c r="H11" s="23" t="s">
        <v>4</v>
      </c>
      <c r="I11" s="24">
        <v>11</v>
      </c>
      <c r="J11" s="5">
        <f>IF(G11&gt;I11,1,IF(I11&gt;G11,2,0))</f>
        <v>2</v>
      </c>
      <c r="K11" s="21" t="str">
        <f>IF(G16=3,C11,IF(I16=3,C15,""))</f>
        <v>Marth / Schlösser (TTTV / BETTV)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/>
      <c r="D12" s="29"/>
      <c r="E12" s="29"/>
      <c r="F12" s="29"/>
      <c r="G12" s="22">
        <v>0</v>
      </c>
      <c r="H12" s="23" t="s">
        <v>4</v>
      </c>
      <c r="I12" s="24">
        <v>11</v>
      </c>
      <c r="J12" s="5">
        <f>IF(G12&gt;I12,1,IF(I12&gt;G12,2,0))</f>
        <v>2</v>
      </c>
      <c r="O12" s="35">
        <f>COUNTIF(R7:R11,1)</f>
        <v>3</v>
      </c>
      <c r="P12" s="36" t="s">
        <v>4</v>
      </c>
      <c r="Q12" s="37">
        <f>COUNTIF(R7:R11,2)</f>
        <v>0</v>
      </c>
      <c r="R12" s="5">
        <f>SUM(R7:R11)</f>
        <v>3</v>
      </c>
      <c r="X12" s="26"/>
      <c r="Z12" s="28"/>
      <c r="AF12" s="26"/>
      <c r="AH12" s="28"/>
    </row>
    <row r="13" spans="1:34" s="25" customFormat="1" ht="12.75">
      <c r="A13" s="1"/>
      <c r="C13" s="30">
        <v>0.7083333333333334</v>
      </c>
      <c r="D13" s="31"/>
      <c r="E13" s="31"/>
      <c r="F13" s="32"/>
      <c r="G13" s="33">
        <v>0</v>
      </c>
      <c r="H13" s="23" t="s">
        <v>4</v>
      </c>
      <c r="I13" s="24">
        <v>11</v>
      </c>
      <c r="J13" s="5">
        <f>IF(G13&gt;I13,1,IF(I13&gt;G13,2,0))</f>
        <v>2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/>
      <c r="H14" s="23" t="s">
        <v>4</v>
      </c>
      <c r="I14" s="24"/>
      <c r="J14" s="5">
        <f>IF(G14&gt;I14,1,IF(I14&gt;G14,2,0))</f>
        <v>0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121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Matthias / Weinhold (BYTTV)</v>
      </c>
      <c r="T15" s="21"/>
      <c r="U15" s="21"/>
      <c r="V15" s="21"/>
      <c r="W15" s="33">
        <v>11</v>
      </c>
      <c r="X15" s="23" t="s">
        <v>4</v>
      </c>
      <c r="Y15" s="24">
        <v>7</v>
      </c>
      <c r="Z15" s="5">
        <f>IF(W15&gt;Y15,1,IF(Y15&gt;W15,2,0))</f>
        <v>1</v>
      </c>
      <c r="AF15" s="26"/>
      <c r="AH15" s="28"/>
    </row>
    <row r="16" spans="1:34" s="25" customFormat="1" ht="12.75">
      <c r="A16" s="1"/>
      <c r="C16" s="34"/>
      <c r="D16" s="34"/>
      <c r="E16" s="34"/>
      <c r="F16" s="34"/>
      <c r="G16" s="35">
        <f>COUNTIF(J11:J15,1)</f>
        <v>0</v>
      </c>
      <c r="H16" s="36" t="s">
        <v>4</v>
      </c>
      <c r="I16" s="37">
        <f>COUNTIF(J11:J15,2)</f>
        <v>3</v>
      </c>
      <c r="J16" s="5">
        <f>SUM(J11:J15)</f>
        <v>6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11</v>
      </c>
      <c r="X16" s="23" t="s">
        <v>4</v>
      </c>
      <c r="Y16" s="24">
        <v>9</v>
      </c>
      <c r="Z16" s="5">
        <f>IF(W16&gt;Y16,1,IF(Y16&gt;W16,2,0))</f>
        <v>1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43">
        <v>0.5416666666666666</v>
      </c>
      <c r="T17" s="31"/>
      <c r="U17" s="31"/>
      <c r="V17" s="32"/>
      <c r="W17" s="33">
        <v>4</v>
      </c>
      <c r="X17" s="23" t="s">
        <v>4</v>
      </c>
      <c r="Y17" s="24">
        <v>11</v>
      </c>
      <c r="Z17" s="5">
        <f>IF(W17&gt;Y17,1,IF(Y17&gt;W17,2,0))</f>
        <v>2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13</v>
      </c>
      <c r="X18" s="23" t="s">
        <v>4</v>
      </c>
      <c r="Y18" s="24">
        <v>11</v>
      </c>
      <c r="Z18" s="5">
        <f>IF(W18&gt;Y18,1,IF(Y18&gt;W18,2,0))</f>
        <v>1</v>
      </c>
      <c r="AF18" s="26"/>
      <c r="AH18" s="28"/>
    </row>
    <row r="19" spans="1:34" s="25" customFormat="1" ht="12.75">
      <c r="A19" s="1">
        <v>5</v>
      </c>
      <c r="B19" s="20"/>
      <c r="C19" s="21" t="s">
        <v>122</v>
      </c>
      <c r="D19" s="21"/>
      <c r="E19" s="21"/>
      <c r="F19" s="21"/>
      <c r="G19" s="22">
        <v>8</v>
      </c>
      <c r="H19" s="23" t="s">
        <v>4</v>
      </c>
      <c r="I19" s="24">
        <v>11</v>
      </c>
      <c r="J19" s="5">
        <f>IF(G19&gt;I19,1,IF(I19&gt;G19,2,0))</f>
        <v>2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Deutsch / Mader (BYTTV)</v>
      </c>
      <c r="T19" s="21"/>
      <c r="U19" s="21"/>
      <c r="V19" s="21"/>
      <c r="W19" s="33"/>
      <c r="X19" s="23" t="s">
        <v>4</v>
      </c>
      <c r="Y19" s="24"/>
      <c r="Z19" s="5">
        <f>IF(W19&gt;Y19,1,IF(Y19&gt;W19,2,0))</f>
        <v>0</v>
      </c>
      <c r="AF19" s="26"/>
      <c r="AH19" s="28"/>
    </row>
    <row r="20" spans="1:34" s="25" customFormat="1" ht="12.75">
      <c r="A20" s="1"/>
      <c r="C20" s="29"/>
      <c r="D20" s="29"/>
      <c r="E20" s="29"/>
      <c r="F20" s="29"/>
      <c r="G20" s="22">
        <v>13</v>
      </c>
      <c r="H20" s="23" t="s">
        <v>4</v>
      </c>
      <c r="I20" s="24">
        <v>11</v>
      </c>
      <c r="J20" s="5">
        <f>IF(G20&gt;I20,1,IF(I20&gt;G20,2,0))</f>
        <v>1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3</v>
      </c>
      <c r="X20" s="36" t="s">
        <v>4</v>
      </c>
      <c r="Y20" s="37">
        <f>COUNTIF(Z15:Z19,2)</f>
        <v>1</v>
      </c>
      <c r="Z20" s="28"/>
      <c r="AF20" s="26"/>
      <c r="AH20" s="28"/>
    </row>
    <row r="21" spans="1:34" s="25" customFormat="1" ht="12.75">
      <c r="A21" s="1"/>
      <c r="C21" s="30">
        <v>0.7083333333333334</v>
      </c>
      <c r="D21" s="31"/>
      <c r="E21" s="31"/>
      <c r="F21" s="32"/>
      <c r="G21" s="33">
        <v>11</v>
      </c>
      <c r="H21" s="23" t="s">
        <v>4</v>
      </c>
      <c r="I21" s="24">
        <v>7</v>
      </c>
      <c r="J21" s="5">
        <f>IF(G21&gt;I21,1,IF(I21&gt;G21,2,0))</f>
        <v>1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>
        <v>4</v>
      </c>
      <c r="H22" s="23" t="s">
        <v>4</v>
      </c>
      <c r="I22" s="24">
        <v>11</v>
      </c>
      <c r="J22" s="5">
        <f>IF(G22&gt;I22,1,IF(I22&gt;G22,2,0))</f>
        <v>2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123</v>
      </c>
      <c r="D23" s="21"/>
      <c r="E23" s="21"/>
      <c r="F23" s="21"/>
      <c r="G23" s="33">
        <v>4</v>
      </c>
      <c r="H23" s="23" t="s">
        <v>4</v>
      </c>
      <c r="I23" s="24">
        <v>11</v>
      </c>
      <c r="J23" s="5">
        <f>IF(G23&gt;I23,1,IF(I23&gt;G23,2,0))</f>
        <v>2</v>
      </c>
      <c r="K23" s="21" t="str">
        <f>IF(G24=3,C19,IF(I24=3,C23,""))</f>
        <v>Fürst J. / Stoyanov E. (TTBW)</v>
      </c>
      <c r="L23" s="21"/>
      <c r="M23" s="21"/>
      <c r="N23" s="21"/>
      <c r="O23" s="33">
        <v>9</v>
      </c>
      <c r="P23" s="23" t="s">
        <v>4</v>
      </c>
      <c r="Q23" s="24">
        <v>11</v>
      </c>
      <c r="R23" s="5">
        <f>IF(O23&gt;Q23,1,IF(Q23&gt;O23,2,0))</f>
        <v>2</v>
      </c>
      <c r="X23" s="26"/>
      <c r="Z23" s="27"/>
      <c r="AF23" s="26"/>
      <c r="AH23" s="28"/>
    </row>
    <row r="24" spans="1:34" s="25" customFormat="1" ht="12.75">
      <c r="A24" s="1"/>
      <c r="C24" s="34"/>
      <c r="D24" s="34"/>
      <c r="E24" s="34"/>
      <c r="F24" s="34"/>
      <c r="G24" s="35">
        <f>COUNTIF(J19:J23,1)</f>
        <v>2</v>
      </c>
      <c r="H24" s="36" t="s">
        <v>4</v>
      </c>
      <c r="I24" s="37">
        <f>COUNTIF(J19:J23,2)</f>
        <v>3</v>
      </c>
      <c r="J24" s="5">
        <f>SUM(J19:J23)</f>
        <v>8</v>
      </c>
      <c r="K24" s="38"/>
      <c r="L24" s="31"/>
      <c r="M24" s="31"/>
      <c r="N24" s="32"/>
      <c r="O24" s="33">
        <v>5</v>
      </c>
      <c r="P24" s="23" t="s">
        <v>4</v>
      </c>
      <c r="Q24" s="24">
        <v>11</v>
      </c>
      <c r="R24" s="5">
        <f>IF(O24&gt;Q24,1,IF(Q24&gt;O24,2,0))</f>
        <v>2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43">
        <v>0.7708333333333334</v>
      </c>
      <c r="L25" s="31"/>
      <c r="M25" s="31"/>
      <c r="N25" s="32"/>
      <c r="O25" s="33">
        <v>7</v>
      </c>
      <c r="P25" s="23" t="s">
        <v>4</v>
      </c>
      <c r="Q25" s="24">
        <v>11</v>
      </c>
      <c r="R25" s="5">
        <f>IF(O25&gt;Q25,1,IF(Q25&gt;O25,2,0))</f>
        <v>2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/>
      <c r="P26" s="23" t="s">
        <v>4</v>
      </c>
      <c r="Q26" s="24"/>
      <c r="R26" s="5">
        <f>IF(O26&gt;Q26,1,IF(Q26&gt;O26,2,0))</f>
        <v>0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124</v>
      </c>
      <c r="D27" s="21"/>
      <c r="E27" s="21"/>
      <c r="F27" s="21"/>
      <c r="G27" s="22">
        <v>7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Deutsch / Mader (BYTTV)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/>
      <c r="D28" s="29"/>
      <c r="E28" s="29"/>
      <c r="F28" s="29"/>
      <c r="G28" s="22">
        <v>10</v>
      </c>
      <c r="H28" s="23" t="s">
        <v>4</v>
      </c>
      <c r="I28" s="24">
        <v>12</v>
      </c>
      <c r="J28" s="5">
        <f>IF(G28&gt;I28,1,IF(I28&gt;G28,2,0))</f>
        <v>2</v>
      </c>
      <c r="O28" s="35">
        <f>COUNTIF(R23:R27,1)</f>
        <v>0</v>
      </c>
      <c r="P28" s="36" t="s">
        <v>4</v>
      </c>
      <c r="Q28" s="37">
        <f>COUNTIF(R23:R27,2)</f>
        <v>3</v>
      </c>
      <c r="R28" s="5">
        <f>SUM(R23:R27)</f>
        <v>6</v>
      </c>
      <c r="X28" s="26"/>
      <c r="Z28" s="27"/>
      <c r="AF28" s="26"/>
      <c r="AH28" s="28"/>
    </row>
    <row r="29" spans="1:34" s="25" customFormat="1" ht="12.75">
      <c r="A29" s="1"/>
      <c r="C29" s="30">
        <v>0.7083333333333334</v>
      </c>
      <c r="D29" s="31"/>
      <c r="E29" s="31"/>
      <c r="F29" s="32"/>
      <c r="G29" s="33">
        <v>11</v>
      </c>
      <c r="H29" s="23" t="s">
        <v>4</v>
      </c>
      <c r="I29" s="24">
        <v>5</v>
      </c>
      <c r="J29" s="5">
        <f>IF(G29&gt;I29,1,IF(I29&gt;G29,2,0))</f>
        <v>1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>
        <v>12</v>
      </c>
      <c r="H30" s="23" t="s">
        <v>4</v>
      </c>
      <c r="I30" s="24">
        <v>10</v>
      </c>
      <c r="J30" s="5">
        <f>IF(G30&gt;I30,1,IF(I30&gt;G30,2,0))</f>
        <v>1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125</v>
      </c>
      <c r="D31" s="21"/>
      <c r="E31" s="21"/>
      <c r="F31" s="21"/>
      <c r="G31" s="33">
        <v>8</v>
      </c>
      <c r="H31" s="23" t="s">
        <v>4</v>
      </c>
      <c r="I31" s="24">
        <v>11</v>
      </c>
      <c r="J31" s="5">
        <f>IF(G31&gt;I31,1,IF(I31&gt;G31,2,0))</f>
        <v>2</v>
      </c>
      <c r="P31" s="26"/>
      <c r="R31" s="5"/>
      <c r="X31" s="26"/>
      <c r="Z31" s="27"/>
      <c r="AA31" s="21" t="str">
        <f>IF(W20=3,S15,IF(Y20=3,S19,""))</f>
        <v>Matthias / Weinhold (BYTTV)</v>
      </c>
      <c r="AB31" s="21"/>
      <c r="AC31" s="21"/>
      <c r="AD31" s="21"/>
      <c r="AE31" s="33">
        <v>7</v>
      </c>
      <c r="AF31" s="23" t="s">
        <v>4</v>
      </c>
      <c r="AG31" s="24">
        <v>11</v>
      </c>
      <c r="AH31" s="5">
        <f>IF(AE31&gt;AG31,1,IF(AG31&gt;AE31,2,0))</f>
        <v>2</v>
      </c>
    </row>
    <row r="32" spans="1:34" s="25" customFormat="1" ht="12.75">
      <c r="A32" s="1"/>
      <c r="C32" s="34"/>
      <c r="D32" s="34"/>
      <c r="E32" s="34"/>
      <c r="F32" s="34"/>
      <c r="G32" s="35">
        <f>COUNTIF(J27:J31,1)</f>
        <v>2</v>
      </c>
      <c r="H32" s="36" t="s">
        <v>4</v>
      </c>
      <c r="I32" s="37">
        <f>COUNTIF(J27:J31,2)</f>
        <v>3</v>
      </c>
      <c r="J32" s="5">
        <f>SUM(J27:J31)</f>
        <v>8</v>
      </c>
      <c r="P32" s="26"/>
      <c r="R32" s="5"/>
      <c r="X32" s="26"/>
      <c r="Z32" s="27"/>
      <c r="AA32" s="38"/>
      <c r="AB32" s="31"/>
      <c r="AC32" s="31"/>
      <c r="AD32" s="32"/>
      <c r="AE32" s="33">
        <v>11</v>
      </c>
      <c r="AF32" s="23" t="s">
        <v>4</v>
      </c>
      <c r="AG32" s="24">
        <v>7</v>
      </c>
      <c r="AH32" s="5">
        <f>IF(AE32&gt;AG32,1,IF(AG32&gt;AE32,2,0))</f>
        <v>1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43">
        <v>0.6041666666666666</v>
      </c>
      <c r="AB33" s="31"/>
      <c r="AC33" s="31"/>
      <c r="AD33" s="32"/>
      <c r="AE33" s="33">
        <v>5</v>
      </c>
      <c r="AF33" s="23" t="s">
        <v>4</v>
      </c>
      <c r="AG33" s="24">
        <v>11</v>
      </c>
      <c r="AH33" s="5">
        <f>IF(AE33&gt;AG33,1,IF(AG33&gt;AE33,2,0))</f>
        <v>2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>
        <v>11</v>
      </c>
      <c r="AF34" s="23" t="s">
        <v>4</v>
      </c>
      <c r="AG34" s="24">
        <v>8</v>
      </c>
      <c r="AH34" s="5">
        <f>IF(AE34&gt;AG34,1,IF(AG34&gt;AE34,2,0))</f>
        <v>1</v>
      </c>
    </row>
    <row r="35" spans="1:34" s="25" customFormat="1" ht="12.75">
      <c r="A35" s="1">
        <v>9</v>
      </c>
      <c r="B35" s="20"/>
      <c r="C35" s="21" t="s">
        <v>126</v>
      </c>
      <c r="D35" s="21"/>
      <c r="E35" s="21"/>
      <c r="F35" s="21"/>
      <c r="G35" s="22">
        <v>6</v>
      </c>
      <c r="H35" s="23" t="s">
        <v>4</v>
      </c>
      <c r="I35" s="24">
        <v>11</v>
      </c>
      <c r="J35" s="5">
        <f>IF(G35&gt;I35,1,IF(I35&gt;G35,2,0))</f>
        <v>2</v>
      </c>
      <c r="P35" s="26"/>
      <c r="R35" s="5"/>
      <c r="X35" s="26"/>
      <c r="Z35" s="27"/>
      <c r="AA35" s="21" t="str">
        <f>IF(W52=3,S47,IF(Y52=3,S51,""))</f>
        <v>Fischer D. / Frey F. (WTTV /TTBW)</v>
      </c>
      <c r="AB35" s="21"/>
      <c r="AC35" s="21"/>
      <c r="AD35" s="21"/>
      <c r="AE35" s="33">
        <v>6</v>
      </c>
      <c r="AF35" s="23" t="s">
        <v>4</v>
      </c>
      <c r="AG35" s="24">
        <v>11</v>
      </c>
      <c r="AH35" s="5">
        <f>IF(AE35&gt;AG35,1,IF(AG35&gt;AE35,2,0))</f>
        <v>2</v>
      </c>
    </row>
    <row r="36" spans="1:34" s="25" customFormat="1" ht="12.75">
      <c r="A36" s="1"/>
      <c r="C36" s="29"/>
      <c r="D36" s="29"/>
      <c r="E36" s="29"/>
      <c r="F36" s="29"/>
      <c r="G36" s="22">
        <v>10</v>
      </c>
      <c r="H36" s="23" t="s">
        <v>4</v>
      </c>
      <c r="I36" s="24">
        <v>12</v>
      </c>
      <c r="J36" s="5">
        <f>IF(G36&gt;I36,1,IF(I36&gt;G36,2,0))</f>
        <v>2</v>
      </c>
      <c r="P36" s="26"/>
      <c r="R36" s="5"/>
      <c r="X36" s="26"/>
      <c r="Z36" s="27"/>
      <c r="AE36" s="35">
        <f>COUNTIF(AH31:AH35,1)</f>
        <v>2</v>
      </c>
      <c r="AF36" s="36" t="s">
        <v>4</v>
      </c>
      <c r="AG36" s="37">
        <f>COUNTIF(AH31:AH35,2)</f>
        <v>3</v>
      </c>
      <c r="AH36" s="28"/>
    </row>
    <row r="37" spans="1:34" s="25" customFormat="1" ht="12.75">
      <c r="A37" s="1"/>
      <c r="C37" s="30">
        <v>0.7083333333333334</v>
      </c>
      <c r="D37" s="31"/>
      <c r="E37" s="31"/>
      <c r="F37" s="32"/>
      <c r="G37" s="33">
        <v>12</v>
      </c>
      <c r="H37" s="23" t="s">
        <v>4</v>
      </c>
      <c r="I37" s="24">
        <v>10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>
        <v>9</v>
      </c>
      <c r="H38" s="23" t="s">
        <v>4</v>
      </c>
      <c r="I38" s="24">
        <v>11</v>
      </c>
      <c r="J38" s="5">
        <f>IF(G38&gt;I38,1,IF(I38&gt;G38,2,0))</f>
        <v>2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127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Spickenreuther / Malmwieck (WTTV)</v>
      </c>
      <c r="L39" s="21"/>
      <c r="M39" s="21"/>
      <c r="N39" s="21"/>
      <c r="O39" s="33">
        <v>9</v>
      </c>
      <c r="P39" s="23" t="s">
        <v>4</v>
      </c>
      <c r="Q39" s="24">
        <v>11</v>
      </c>
      <c r="R39" s="5">
        <f>IF(O39&gt;Q39,1,IF(Q39&gt;O39,2,0))</f>
        <v>2</v>
      </c>
      <c r="X39" s="26"/>
      <c r="Z39" s="27"/>
      <c r="AF39" s="26"/>
      <c r="AH39" s="28"/>
    </row>
    <row r="40" spans="1:34" s="25" customFormat="1" ht="12.75">
      <c r="A40" s="1"/>
      <c r="C40" s="34"/>
      <c r="D40" s="34"/>
      <c r="E40" s="34"/>
      <c r="F40" s="34"/>
      <c r="G40" s="35">
        <f>COUNTIF(J35:J39,1)</f>
        <v>1</v>
      </c>
      <c r="H40" s="36" t="s">
        <v>4</v>
      </c>
      <c r="I40" s="37">
        <f>COUNTIF(J35:J39,2)</f>
        <v>3</v>
      </c>
      <c r="J40" s="5">
        <f>SUM(J35:J39)</f>
        <v>7</v>
      </c>
      <c r="K40" s="38"/>
      <c r="L40" s="31"/>
      <c r="M40" s="31"/>
      <c r="N40" s="32"/>
      <c r="O40" s="33">
        <v>11</v>
      </c>
      <c r="P40" s="23" t="s">
        <v>4</v>
      </c>
      <c r="Q40" s="24">
        <v>13</v>
      </c>
      <c r="R40" s="5">
        <f>IF(O40&gt;Q40,1,IF(Q40&gt;O40,2,0))</f>
        <v>2</v>
      </c>
      <c r="X40" s="26"/>
      <c r="Z40" s="27"/>
      <c r="AA40" s="25" t="s">
        <v>20</v>
      </c>
      <c r="AF40" s="26"/>
      <c r="AH40" s="28"/>
    </row>
    <row r="41" spans="1:34" s="25" customFormat="1" ht="12.75">
      <c r="A41" s="1"/>
      <c r="G41" s="2"/>
      <c r="H41" s="3"/>
      <c r="I41" s="4"/>
      <c r="J41" s="5"/>
      <c r="K41" s="43">
        <v>0.7708333333333334</v>
      </c>
      <c r="L41" s="31"/>
      <c r="M41" s="31"/>
      <c r="N41" s="32"/>
      <c r="O41" s="33">
        <v>12</v>
      </c>
      <c r="P41" s="23" t="s">
        <v>4</v>
      </c>
      <c r="Q41" s="24">
        <v>10</v>
      </c>
      <c r="R41" s="5">
        <f>IF(O41&gt;Q41,1,IF(Q41&gt;O41,2,0))</f>
        <v>1</v>
      </c>
      <c r="X41" s="26"/>
      <c r="Z41" s="27"/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>
        <v>4</v>
      </c>
      <c r="P42" s="23" t="s">
        <v>4</v>
      </c>
      <c r="Q42" s="24">
        <v>11</v>
      </c>
      <c r="R42" s="5">
        <f>IF(O42&gt;Q42,1,IF(Q42&gt;O42,2,0))</f>
        <v>2</v>
      </c>
      <c r="X42" s="26"/>
      <c r="Z42" s="27"/>
      <c r="AA42" s="42" t="str">
        <f>IF(AE36=3,AA31,IF(AG36=3,AA35,""))</f>
        <v>Fischer D. / Frey F. (WTTV /TTBW)</v>
      </c>
      <c r="AB42" s="42"/>
      <c r="AC42" s="42"/>
      <c r="AD42" s="42"/>
      <c r="AF42" s="26"/>
      <c r="AH42" s="28"/>
    </row>
    <row r="43" spans="1:34" s="25" customFormat="1" ht="12.75">
      <c r="A43" s="1">
        <v>11</v>
      </c>
      <c r="B43" s="20"/>
      <c r="C43" s="21" t="s">
        <v>128</v>
      </c>
      <c r="D43" s="21"/>
      <c r="E43" s="21"/>
      <c r="F43" s="21"/>
      <c r="G43" s="22">
        <v>11</v>
      </c>
      <c r="H43" s="23" t="s">
        <v>4</v>
      </c>
      <c r="I43" s="24">
        <v>5</v>
      </c>
      <c r="J43" s="5">
        <f>IF(G43&gt;I43,1,IF(I43&gt;G43,2,0))</f>
        <v>1</v>
      </c>
      <c r="K43" s="21" t="str">
        <f>IF(G48=3,C43,IF(I48=3,C47,""))</f>
        <v>Fischer D. / Frey F. (WTTV /TTBW)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F43" s="26"/>
      <c r="AH43" s="28"/>
    </row>
    <row r="44" spans="1:34" s="25" customFormat="1" ht="12.75">
      <c r="A44" s="1"/>
      <c r="C44" s="29"/>
      <c r="D44" s="29"/>
      <c r="E44" s="29"/>
      <c r="F44" s="29"/>
      <c r="G44" s="22">
        <v>7</v>
      </c>
      <c r="H44" s="23" t="s">
        <v>4</v>
      </c>
      <c r="I44" s="24">
        <v>11</v>
      </c>
      <c r="J44" s="5">
        <f>IF(G44&gt;I44,1,IF(I44&gt;G44,2,0))</f>
        <v>2</v>
      </c>
      <c r="O44" s="35">
        <f>COUNTIF(R39:R43,1)</f>
        <v>1</v>
      </c>
      <c r="P44" s="36" t="s">
        <v>4</v>
      </c>
      <c r="Q44" s="37">
        <f>COUNTIF(R39:R43,2)</f>
        <v>3</v>
      </c>
      <c r="R44" s="5">
        <f>SUM(R39:R43)</f>
        <v>7</v>
      </c>
      <c r="X44" s="26"/>
      <c r="Z44" s="27"/>
      <c r="AF44" s="26"/>
      <c r="AH44" s="28"/>
    </row>
    <row r="45" spans="1:34" s="25" customFormat="1" ht="12.75">
      <c r="A45" s="1"/>
      <c r="C45" s="30">
        <v>0.7083333333333334</v>
      </c>
      <c r="D45" s="31"/>
      <c r="E45" s="31"/>
      <c r="F45" s="32"/>
      <c r="G45" s="33">
        <v>9</v>
      </c>
      <c r="H45" s="23" t="s">
        <v>4</v>
      </c>
      <c r="I45" s="24">
        <v>11</v>
      </c>
      <c r="J45" s="5">
        <f>IF(G45&gt;I45,1,IF(I45&gt;G45,2,0))</f>
        <v>2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>
        <v>7</v>
      </c>
      <c r="H46" s="23" t="s">
        <v>4</v>
      </c>
      <c r="I46" s="24">
        <v>11</v>
      </c>
      <c r="J46" s="5">
        <f>IF(G46&gt;I46,1,IF(I46&gt;G46,2,0))</f>
        <v>2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129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Fischer D. / Frey F. (WTTV /TTBW)</v>
      </c>
      <c r="T47" s="21"/>
      <c r="U47" s="21"/>
      <c r="V47" s="21"/>
      <c r="W47" s="33">
        <v>11</v>
      </c>
      <c r="X47" s="23" t="s">
        <v>4</v>
      </c>
      <c r="Y47" s="24">
        <v>6</v>
      </c>
      <c r="Z47" s="5">
        <f>IF(W47&gt;Y47,1,IF(Y47&gt;W47,2,0))</f>
        <v>1</v>
      </c>
      <c r="AF47" s="26"/>
      <c r="AH47" s="28"/>
    </row>
    <row r="48" spans="1:34" s="25" customFormat="1" ht="12.75">
      <c r="A48" s="1"/>
      <c r="C48" s="34"/>
      <c r="D48" s="34"/>
      <c r="E48" s="34"/>
      <c r="F48" s="34"/>
      <c r="G48" s="35">
        <f>COUNTIF(J43:J47,1)</f>
        <v>1</v>
      </c>
      <c r="H48" s="36" t="s">
        <v>4</v>
      </c>
      <c r="I48" s="37">
        <f>COUNTIF(J43:J47,2)</f>
        <v>3</v>
      </c>
      <c r="J48" s="5">
        <f>SUM(J43:J47)</f>
        <v>7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8</v>
      </c>
      <c r="X48" s="23" t="s">
        <v>4</v>
      </c>
      <c r="Y48" s="24">
        <v>11</v>
      </c>
      <c r="Z48" s="5">
        <f>IF(W48&gt;Y48,1,IF(Y48&gt;W48,2,0))</f>
        <v>2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43">
        <v>0.5416666666666666</v>
      </c>
      <c r="T49" s="31"/>
      <c r="U49" s="31"/>
      <c r="V49" s="32"/>
      <c r="W49" s="33">
        <v>12</v>
      </c>
      <c r="X49" s="23" t="s">
        <v>4</v>
      </c>
      <c r="Y49" s="24">
        <v>10</v>
      </c>
      <c r="Z49" s="5">
        <f>IF(W49&gt;Y49,1,IF(Y49&gt;W49,2,0))</f>
        <v>1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11</v>
      </c>
      <c r="X50" s="23" t="s">
        <v>4</v>
      </c>
      <c r="Y50" s="24">
        <v>5</v>
      </c>
      <c r="Z50" s="5">
        <f>IF(W50&gt;Y50,1,IF(Y50&gt;W50,2,0))</f>
        <v>1</v>
      </c>
      <c r="AF50" s="26"/>
      <c r="AH50" s="28"/>
    </row>
    <row r="51" spans="1:34" s="25" customFormat="1" ht="12.75">
      <c r="A51" s="1">
        <v>13</v>
      </c>
      <c r="B51" s="20"/>
      <c r="C51" s="21" t="s">
        <v>130</v>
      </c>
      <c r="D51" s="21"/>
      <c r="E51" s="21"/>
      <c r="F51" s="21"/>
      <c r="G51" s="22">
        <v>8</v>
      </c>
      <c r="H51" s="23" t="s">
        <v>4</v>
      </c>
      <c r="I51" s="24">
        <v>11</v>
      </c>
      <c r="J51" s="5">
        <f>IF(G51&gt;I51,1,IF(I51&gt;G51,2,0))</f>
        <v>2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Heinemann S. / Becker D. (HATTV / WTTV)</v>
      </c>
      <c r="T51" s="21"/>
      <c r="U51" s="21"/>
      <c r="V51" s="21"/>
      <c r="W51" s="33"/>
      <c r="X51" s="23" t="s">
        <v>4</v>
      </c>
      <c r="Y51" s="24"/>
      <c r="Z51" s="5">
        <f>IF(W51&gt;Y51,1,IF(Y51&gt;W51,2,0))</f>
        <v>0</v>
      </c>
      <c r="AF51" s="26"/>
      <c r="AH51" s="28"/>
    </row>
    <row r="52" spans="1:34" s="25" customFormat="1" ht="12.75">
      <c r="A52" s="1"/>
      <c r="C52" s="29"/>
      <c r="D52" s="29"/>
      <c r="E52" s="29"/>
      <c r="F52" s="29"/>
      <c r="G52" s="22">
        <v>9</v>
      </c>
      <c r="H52" s="23" t="s">
        <v>4</v>
      </c>
      <c r="I52" s="24">
        <v>11</v>
      </c>
      <c r="J52" s="5">
        <f>IF(G52&gt;I52,1,IF(I52&gt;G52,2,0))</f>
        <v>2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3</v>
      </c>
      <c r="X52" s="36" t="s">
        <v>4</v>
      </c>
      <c r="Y52" s="37">
        <f>COUNTIF(Z47:Z51,2)</f>
        <v>1</v>
      </c>
      <c r="Z52" s="27"/>
      <c r="AF52" s="26"/>
      <c r="AH52" s="28"/>
    </row>
    <row r="53" spans="1:34" s="25" customFormat="1" ht="12.75">
      <c r="A53" s="1"/>
      <c r="C53" s="30">
        <v>0.7083333333333334</v>
      </c>
      <c r="D53" s="31"/>
      <c r="E53" s="31"/>
      <c r="F53" s="32"/>
      <c r="G53" s="33">
        <v>11</v>
      </c>
      <c r="H53" s="23" t="s">
        <v>4</v>
      </c>
      <c r="I53" s="24">
        <v>5</v>
      </c>
      <c r="J53" s="5">
        <f>IF(G53&gt;I53,1,IF(I53&gt;G53,2,0))</f>
        <v>1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>
        <v>11</v>
      </c>
      <c r="H54" s="23" t="s">
        <v>4</v>
      </c>
      <c r="I54" s="24">
        <v>9</v>
      </c>
      <c r="J54" s="5">
        <f>IF(G54&gt;I54,1,IF(I54&gt;G54,2,0))</f>
        <v>1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131</v>
      </c>
      <c r="D55" s="21"/>
      <c r="E55" s="21"/>
      <c r="F55" s="21"/>
      <c r="G55" s="33">
        <v>7</v>
      </c>
      <c r="H55" s="23" t="s">
        <v>4</v>
      </c>
      <c r="I55" s="24">
        <v>11</v>
      </c>
      <c r="J55" s="5">
        <f>IF(G55&gt;I55,1,IF(I55&gt;G55,2,0))</f>
        <v>2</v>
      </c>
      <c r="K55" s="21" t="str">
        <f>IF(G56=3,C51,IF(I56=3,C55,""))</f>
        <v>Heinemann S. / Becker D. (HATTV / WTTV)</v>
      </c>
      <c r="L55" s="21"/>
      <c r="M55" s="21"/>
      <c r="N55" s="21"/>
      <c r="O55" s="33">
        <v>11</v>
      </c>
      <c r="P55" s="23" t="s">
        <v>4</v>
      </c>
      <c r="Q55" s="24">
        <v>6</v>
      </c>
      <c r="R55" s="5">
        <f>IF(O55&gt;Q55,1,IF(Q55&gt;O55,2,0))</f>
        <v>1</v>
      </c>
      <c r="X55" s="26"/>
      <c r="Z55" s="27"/>
      <c r="AF55" s="26"/>
      <c r="AH55" s="28"/>
    </row>
    <row r="56" spans="1:34" s="25" customFormat="1" ht="12.75">
      <c r="A56" s="1"/>
      <c r="C56" s="34"/>
      <c r="D56" s="34"/>
      <c r="E56" s="34"/>
      <c r="F56" s="34"/>
      <c r="G56" s="35">
        <f>COUNTIF(J51:J55,1)</f>
        <v>2</v>
      </c>
      <c r="H56" s="36" t="s">
        <v>4</v>
      </c>
      <c r="I56" s="37">
        <f>COUNTIF(J51:J55,2)</f>
        <v>3</v>
      </c>
      <c r="J56" s="5">
        <f>SUM(J51:J55)</f>
        <v>8</v>
      </c>
      <c r="K56" s="38"/>
      <c r="L56" s="31"/>
      <c r="M56" s="31"/>
      <c r="N56" s="32"/>
      <c r="O56" s="33">
        <v>11</v>
      </c>
      <c r="P56" s="23" t="s">
        <v>4</v>
      </c>
      <c r="Q56" s="24">
        <v>6</v>
      </c>
      <c r="R56" s="5">
        <f>IF(O56&gt;Q56,1,IF(Q56&gt;O56,2,0))</f>
        <v>1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43">
        <v>0.7708333333333334</v>
      </c>
      <c r="L57" s="31"/>
      <c r="M57" s="31"/>
      <c r="N57" s="32"/>
      <c r="O57" s="33">
        <v>5</v>
      </c>
      <c r="P57" s="23" t="s">
        <v>4</v>
      </c>
      <c r="Q57" s="24">
        <v>11</v>
      </c>
      <c r="R57" s="5">
        <f>IF(O57&gt;Q57,1,IF(Q57&gt;O57,2,0))</f>
        <v>2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9</v>
      </c>
      <c r="P58" s="23" t="s">
        <v>4</v>
      </c>
      <c r="Q58" s="24">
        <v>11</v>
      </c>
      <c r="R58" s="5">
        <f>IF(O58&gt;Q58,1,IF(Q58&gt;O58,2,0))</f>
        <v>2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132</v>
      </c>
      <c r="D59" s="21"/>
      <c r="E59" s="21"/>
      <c r="F59" s="21"/>
      <c r="G59" s="22">
        <v>6</v>
      </c>
      <c r="H59" s="23" t="s">
        <v>4</v>
      </c>
      <c r="I59" s="24">
        <v>11</v>
      </c>
      <c r="J59" s="5">
        <f>IF(G59&gt;I59,1,IF(I59&gt;G59,2,0))</f>
        <v>2</v>
      </c>
      <c r="K59" s="21" t="str">
        <f>IF(G64=3,C59,IF(I64=3,C63,""))</f>
        <v>Drolsbach M. / Schneider T. (HETTV)</v>
      </c>
      <c r="L59" s="21"/>
      <c r="M59" s="21"/>
      <c r="N59" s="21"/>
      <c r="O59" s="33">
        <v>11</v>
      </c>
      <c r="P59" s="23" t="s">
        <v>4</v>
      </c>
      <c r="Q59" s="24">
        <v>9</v>
      </c>
      <c r="R59" s="5">
        <f>IF(O59&gt;Q59,1,IF(Q59&gt;O59,2,0))</f>
        <v>1</v>
      </c>
      <c r="X59" s="26"/>
      <c r="Z59" s="27"/>
      <c r="AF59" s="26"/>
      <c r="AH59" s="28"/>
    </row>
    <row r="60" spans="1:34" s="25" customFormat="1" ht="12.75">
      <c r="A60" s="1"/>
      <c r="C60" s="29"/>
      <c r="D60" s="29"/>
      <c r="E60" s="29"/>
      <c r="F60" s="29"/>
      <c r="G60" s="22">
        <v>9</v>
      </c>
      <c r="H60" s="23" t="s">
        <v>4</v>
      </c>
      <c r="I60" s="24">
        <v>11</v>
      </c>
      <c r="J60" s="5">
        <f>IF(G60&gt;I60,1,IF(I60&gt;G60,2,0))</f>
        <v>2</v>
      </c>
      <c r="O60" s="35">
        <f>COUNTIF(R55:R59,1)</f>
        <v>3</v>
      </c>
      <c r="P60" s="36" t="s">
        <v>4</v>
      </c>
      <c r="Q60" s="37">
        <f>COUNTIF(R55:R59,2)</f>
        <v>2</v>
      </c>
      <c r="R60" s="5">
        <f>SUM(R55:R59)</f>
        <v>7</v>
      </c>
      <c r="X60" s="26"/>
      <c r="Z60" s="27"/>
      <c r="AF60" s="26"/>
      <c r="AH60" s="28"/>
    </row>
    <row r="61" spans="1:34" s="25" customFormat="1" ht="12.75">
      <c r="A61" s="1"/>
      <c r="C61" s="30">
        <v>0.7083333333333334</v>
      </c>
      <c r="D61" s="31"/>
      <c r="E61" s="31"/>
      <c r="F61" s="32"/>
      <c r="G61" s="33">
        <v>11</v>
      </c>
      <c r="H61" s="23" t="s">
        <v>4</v>
      </c>
      <c r="I61" s="24">
        <v>4</v>
      </c>
      <c r="J61" s="5">
        <f>IF(G61&gt;I61,1,IF(I61&gt;G61,2,0))</f>
        <v>1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>
        <v>11</v>
      </c>
      <c r="H62" s="23" t="s">
        <v>4</v>
      </c>
      <c r="I62" s="24">
        <v>9</v>
      </c>
      <c r="J62" s="5">
        <f>IF(G62&gt;I62,1,IF(I62&gt;G62,2,0))</f>
        <v>1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133</v>
      </c>
      <c r="D63" s="21"/>
      <c r="E63" s="21"/>
      <c r="F63" s="21"/>
      <c r="G63" s="33">
        <v>6</v>
      </c>
      <c r="H63" s="23" t="s">
        <v>4</v>
      </c>
      <c r="I63" s="24">
        <v>11</v>
      </c>
      <c r="J63" s="5">
        <f>IF(G63&gt;I63,1,IF(I63&gt;G63,2,0))</f>
        <v>2</v>
      </c>
      <c r="P63" s="26"/>
      <c r="R63" s="5"/>
      <c r="X63" s="26"/>
      <c r="Z63" s="27"/>
      <c r="AF63" s="26"/>
      <c r="AH63" s="28"/>
    </row>
    <row r="64" spans="3:10" ht="12.75">
      <c r="C64" s="34"/>
      <c r="D64" s="34"/>
      <c r="E64" s="34"/>
      <c r="F64" s="34"/>
      <c r="G64" s="35">
        <f>COUNTIF(J59:J63,1)</f>
        <v>2</v>
      </c>
      <c r="H64" s="36" t="s">
        <v>4</v>
      </c>
      <c r="I64" s="37">
        <f>COUNTIF(J59:J63,2)</f>
        <v>3</v>
      </c>
      <c r="J64" s="5">
        <f>SUM(J59:J63)</f>
        <v>8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AA42:AD42"/>
    <mergeCell ref="C43:F43"/>
    <mergeCell ref="K43:N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'HERREN A DOPPEL'!G8=3</formula>
    </cfRule>
    <cfRule type="expression" priority="2" dxfId="1" stopIfTrue="1">
      <formula>'HERREN A DOPPEL'!I8=3</formula>
    </cfRule>
  </conditionalFormatting>
  <conditionalFormatting sqref="C7:F7 C15:F15 C23:F23 C31:F31 C39:F39 C47:F47 C55:F55 C63:F63">
    <cfRule type="expression" priority="3" dxfId="1" stopIfTrue="1">
      <formula>'HERREN A DOPPEL'!G8=3</formula>
    </cfRule>
    <cfRule type="expression" priority="4" dxfId="2" stopIfTrue="1">
      <formula>'HERREN A DOPPEL'!I8=3</formula>
    </cfRule>
  </conditionalFormatting>
  <conditionalFormatting sqref="K11:N11">
    <cfRule type="expression" priority="5" dxfId="1" stopIfTrue="1">
      <formula>'HERREN A DOPPEL'!O12=3</formula>
    </cfRule>
    <cfRule type="expression" priority="6" dxfId="0" stopIfTrue="1">
      <formula>'HERREN A DOPPEL'!Q16=3</formula>
    </cfRule>
  </conditionalFormatting>
  <conditionalFormatting sqref="K27:N27 K43:N43 K59:N59 S19:V19 S51 AA35:AD35">
    <cfRule type="expression" priority="7" dxfId="1" stopIfTrue="1">
      <formula>'HERREN A DOPPEL'!O20=3</formula>
    </cfRule>
    <cfRule type="expression" priority="8" dxfId="0" stopIfTrue="1">
      <formula>'HERREN A DOPPEL'!Q20=3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134</v>
      </c>
      <c r="D3" s="21"/>
      <c r="E3" s="21"/>
      <c r="F3" s="21"/>
      <c r="G3" s="22">
        <v>11</v>
      </c>
      <c r="H3" s="23" t="s">
        <v>4</v>
      </c>
      <c r="I3" s="24">
        <v>0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/>
      <c r="D4" s="29"/>
      <c r="E4" s="29"/>
      <c r="F4" s="29"/>
      <c r="G4" s="22">
        <v>11</v>
      </c>
      <c r="H4" s="23" t="s">
        <v>4</v>
      </c>
      <c r="I4" s="24">
        <v>0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135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0.7083333333333334</v>
      </c>
      <c r="D5" s="31"/>
      <c r="E5" s="31"/>
      <c r="F5" s="32"/>
      <c r="G5" s="33">
        <v>11</v>
      </c>
      <c r="H5" s="23" t="s">
        <v>4</v>
      </c>
      <c r="I5" s="24">
        <v>0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70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Ebeling / Wiemer (HETTV)</v>
      </c>
      <c r="L7" s="21"/>
      <c r="M7" s="21"/>
      <c r="N7" s="21"/>
      <c r="O7" s="33">
        <v>7</v>
      </c>
      <c r="P7" s="23" t="s">
        <v>4</v>
      </c>
      <c r="Q7" s="24">
        <v>11</v>
      </c>
      <c r="R7" s="5">
        <f>IF(O7&gt;Q7,1,IF(Q7&gt;O7,2,0))</f>
        <v>2</v>
      </c>
      <c r="X7" s="26"/>
      <c r="Z7" s="27"/>
      <c r="AF7" s="26"/>
      <c r="AH7" s="28"/>
    </row>
    <row r="8" spans="1:34" s="25" customFormat="1" ht="12.75">
      <c r="A8" s="1"/>
      <c r="C8" s="34"/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5</v>
      </c>
      <c r="P8" s="23" t="s">
        <v>4</v>
      </c>
      <c r="Q8" s="24">
        <v>11</v>
      </c>
      <c r="R8" s="5">
        <f>IF(O8&gt;Q8,1,IF(Q8&gt;O8,2,0))</f>
        <v>2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43">
        <v>0.7708333333333334</v>
      </c>
      <c r="L9" s="31"/>
      <c r="M9" s="31"/>
      <c r="N9" s="32"/>
      <c r="O9" s="33">
        <v>11</v>
      </c>
      <c r="P9" s="23" t="s">
        <v>4</v>
      </c>
      <c r="Q9" s="24">
        <v>7</v>
      </c>
      <c r="R9" s="5">
        <f>IF(O9&gt;Q9,1,IF(Q9&gt;O9,2,0))</f>
        <v>1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10</v>
      </c>
      <c r="P10" s="23" t="s">
        <v>4</v>
      </c>
      <c r="Q10" s="24">
        <v>12</v>
      </c>
      <c r="R10" s="5">
        <f>IF(O10&gt;Q10,1,IF(Q10&gt;O10,2,0))</f>
        <v>2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136</v>
      </c>
      <c r="D11" s="21"/>
      <c r="E11" s="21"/>
      <c r="F11" s="21"/>
      <c r="G11" s="22">
        <v>11</v>
      </c>
      <c r="H11" s="23" t="s">
        <v>4</v>
      </c>
      <c r="I11" s="24">
        <v>8</v>
      </c>
      <c r="J11" s="5">
        <f>IF(G11&gt;I11,1,IF(I11&gt;G11,2,0))</f>
        <v>1</v>
      </c>
      <c r="K11" s="21" t="str">
        <f>IF(G16=3,C11,IF(I16=3,C15,""))</f>
        <v>Hildebrandt / Küpers (WTTV)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/>
      <c r="D12" s="29"/>
      <c r="E12" s="29"/>
      <c r="F12" s="29"/>
      <c r="G12" s="22">
        <v>11</v>
      </c>
      <c r="H12" s="23" t="s">
        <v>4</v>
      </c>
      <c r="I12" s="24">
        <v>7</v>
      </c>
      <c r="J12" s="5">
        <f>IF(G12&gt;I12,1,IF(I12&gt;G12,2,0))</f>
        <v>1</v>
      </c>
      <c r="O12" s="35">
        <f>COUNTIF(R7:R11,1)</f>
        <v>1</v>
      </c>
      <c r="P12" s="36" t="s">
        <v>4</v>
      </c>
      <c r="Q12" s="37">
        <f>COUNTIF(R7:R11,2)</f>
        <v>3</v>
      </c>
      <c r="R12" s="5">
        <f>SUM(R7:R11)</f>
        <v>7</v>
      </c>
      <c r="X12" s="26"/>
      <c r="Z12" s="28"/>
      <c r="AF12" s="26"/>
      <c r="AH12" s="28"/>
    </row>
    <row r="13" spans="1:34" s="25" customFormat="1" ht="12.75">
      <c r="A13" s="1"/>
      <c r="C13" s="30">
        <v>0.7083333333333334</v>
      </c>
      <c r="D13" s="31"/>
      <c r="E13" s="31"/>
      <c r="F13" s="32"/>
      <c r="G13" s="33">
        <v>11</v>
      </c>
      <c r="H13" s="23" t="s">
        <v>4</v>
      </c>
      <c r="I13" s="24">
        <v>9</v>
      </c>
      <c r="J13" s="5">
        <f>IF(G13&gt;I13,1,IF(I13&gt;G13,2,0))</f>
        <v>1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/>
      <c r="H14" s="23" t="s">
        <v>4</v>
      </c>
      <c r="I14" s="24"/>
      <c r="J14" s="5">
        <f>IF(G14&gt;I14,1,IF(I14&gt;G14,2,0))</f>
        <v>0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137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Hildebrandt / Küpers (WTTV)</v>
      </c>
      <c r="T15" s="21"/>
      <c r="U15" s="21"/>
      <c r="V15" s="21"/>
      <c r="W15" s="33">
        <v>8</v>
      </c>
      <c r="X15" s="23" t="s">
        <v>4</v>
      </c>
      <c r="Y15" s="24">
        <v>11</v>
      </c>
      <c r="Z15" s="5">
        <f>IF(W15&gt;Y15,1,IF(Y15&gt;W15,2,0))</f>
        <v>2</v>
      </c>
      <c r="AF15" s="26"/>
      <c r="AH15" s="28"/>
    </row>
    <row r="16" spans="1:34" s="25" customFormat="1" ht="12.75">
      <c r="A16" s="1"/>
      <c r="C16" s="34"/>
      <c r="D16" s="34"/>
      <c r="E16" s="34"/>
      <c r="F16" s="34"/>
      <c r="G16" s="35">
        <f>COUNTIF(J11:J15,1)</f>
        <v>3</v>
      </c>
      <c r="H16" s="36" t="s">
        <v>4</v>
      </c>
      <c r="I16" s="37">
        <f>COUNTIF(J11:J15,2)</f>
        <v>0</v>
      </c>
      <c r="J16" s="5">
        <f>SUM(J11:J15)</f>
        <v>3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11</v>
      </c>
      <c r="X16" s="23" t="s">
        <v>4</v>
      </c>
      <c r="Y16" s="24">
        <v>5</v>
      </c>
      <c r="Z16" s="5">
        <f>IF(W16&gt;Y16,1,IF(Y16&gt;W16,2,0))</f>
        <v>1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0.5416666666666666</v>
      </c>
      <c r="T17" s="31"/>
      <c r="U17" s="31"/>
      <c r="V17" s="32"/>
      <c r="W17" s="33">
        <v>11</v>
      </c>
      <c r="X17" s="23" t="s">
        <v>4</v>
      </c>
      <c r="Y17" s="24">
        <v>9</v>
      </c>
      <c r="Z17" s="5">
        <f>IF(W17&gt;Y17,1,IF(Y17&gt;W17,2,0))</f>
        <v>1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11</v>
      </c>
      <c r="X18" s="23" t="s">
        <v>4</v>
      </c>
      <c r="Y18" s="24">
        <v>5</v>
      </c>
      <c r="Z18" s="5">
        <f>IF(W18&gt;Y18,1,IF(Y18&gt;W18,2,0))</f>
        <v>1</v>
      </c>
      <c r="AF18" s="26"/>
      <c r="AH18" s="28"/>
    </row>
    <row r="19" spans="1:34" s="25" customFormat="1" ht="12.75">
      <c r="A19" s="1">
        <v>5</v>
      </c>
      <c r="B19" s="20"/>
      <c r="C19" s="21" t="s">
        <v>138</v>
      </c>
      <c r="D19" s="21"/>
      <c r="E19" s="21"/>
      <c r="F19" s="21"/>
      <c r="G19" s="22">
        <v>12</v>
      </c>
      <c r="H19" s="23" t="s">
        <v>4</v>
      </c>
      <c r="I19" s="24">
        <v>14</v>
      </c>
      <c r="J19" s="5">
        <f>IF(G19&gt;I19,1,IF(I19&gt;G19,2,0))</f>
        <v>2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Neef / Scherer (BETTV / HETTV)</v>
      </c>
      <c r="T19" s="21"/>
      <c r="U19" s="21"/>
      <c r="V19" s="21"/>
      <c r="W19" s="33"/>
      <c r="X19" s="23" t="s">
        <v>4</v>
      </c>
      <c r="Y19" s="24"/>
      <c r="Z19" s="5">
        <f>IF(W19&gt;Y19,1,IF(Y19&gt;W19,2,0))</f>
        <v>0</v>
      </c>
      <c r="AF19" s="26"/>
      <c r="AH19" s="28"/>
    </row>
    <row r="20" spans="1:34" s="25" customFormat="1" ht="12.75">
      <c r="A20" s="1"/>
      <c r="C20" s="29"/>
      <c r="D20" s="29"/>
      <c r="E20" s="29"/>
      <c r="F20" s="29"/>
      <c r="G20" s="22">
        <v>11</v>
      </c>
      <c r="H20" s="23" t="s">
        <v>4</v>
      </c>
      <c r="I20" s="24">
        <v>7</v>
      </c>
      <c r="J20" s="5">
        <f>IF(G20&gt;I20,1,IF(I20&gt;G20,2,0))</f>
        <v>1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3</v>
      </c>
      <c r="X20" s="36" t="s">
        <v>4</v>
      </c>
      <c r="Y20" s="37">
        <f>COUNTIF(Z15:Z19,2)</f>
        <v>1</v>
      </c>
      <c r="Z20" s="28"/>
      <c r="AF20" s="26"/>
      <c r="AH20" s="28"/>
    </row>
    <row r="21" spans="1:34" s="25" customFormat="1" ht="12.75">
      <c r="A21" s="1"/>
      <c r="C21" s="30">
        <v>0.7083333333333334</v>
      </c>
      <c r="D21" s="31"/>
      <c r="E21" s="31"/>
      <c r="F21" s="32"/>
      <c r="G21" s="33">
        <v>11</v>
      </c>
      <c r="H21" s="23" t="s">
        <v>4</v>
      </c>
      <c r="I21" s="24">
        <v>6</v>
      </c>
      <c r="J21" s="5">
        <f>IF(G21&gt;I21,1,IF(I21&gt;G21,2,0))</f>
        <v>1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>
        <v>11</v>
      </c>
      <c r="H22" s="23" t="s">
        <v>4</v>
      </c>
      <c r="I22" s="24">
        <v>9</v>
      </c>
      <c r="J22" s="5">
        <f>IF(G22&gt;I22,1,IF(I22&gt;G22,2,0))</f>
        <v>1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139</v>
      </c>
      <c r="D23" s="21"/>
      <c r="E23" s="21"/>
      <c r="F23" s="21"/>
      <c r="G23" s="33"/>
      <c r="H23" s="23" t="s">
        <v>4</v>
      </c>
      <c r="I23" s="24"/>
      <c r="J23" s="5">
        <f>IF(G23&gt;I23,1,IF(I23&gt;G23,2,0))</f>
        <v>0</v>
      </c>
      <c r="K23" s="21" t="str">
        <f>IF(G24=3,C19,IF(I24=3,C23,""))</f>
        <v>Neef / Scherer (BETTV / HETTV)</v>
      </c>
      <c r="L23" s="21"/>
      <c r="M23" s="21"/>
      <c r="N23" s="21"/>
      <c r="O23" s="33">
        <v>11</v>
      </c>
      <c r="P23" s="23" t="s">
        <v>4</v>
      </c>
      <c r="Q23" s="24">
        <v>8</v>
      </c>
      <c r="R23" s="5">
        <f>IF(O23&gt;Q23,1,IF(Q23&gt;O23,2,0))</f>
        <v>1</v>
      </c>
      <c r="X23" s="26"/>
      <c r="Z23" s="27"/>
      <c r="AF23" s="26"/>
      <c r="AH23" s="28"/>
    </row>
    <row r="24" spans="1:34" s="25" customFormat="1" ht="12.75">
      <c r="A24" s="1"/>
      <c r="C24" s="34"/>
      <c r="D24" s="34"/>
      <c r="E24" s="34"/>
      <c r="F24" s="34"/>
      <c r="G24" s="35">
        <f>COUNTIF(J19:J23,1)</f>
        <v>3</v>
      </c>
      <c r="H24" s="36" t="s">
        <v>4</v>
      </c>
      <c r="I24" s="37">
        <f>COUNTIF(J19:J23,2)</f>
        <v>1</v>
      </c>
      <c r="J24" s="5">
        <f>SUM(J19:J23)</f>
        <v>5</v>
      </c>
      <c r="K24" s="38"/>
      <c r="L24" s="31"/>
      <c r="M24" s="31"/>
      <c r="N24" s="32"/>
      <c r="O24" s="33">
        <v>12</v>
      </c>
      <c r="P24" s="23" t="s">
        <v>4</v>
      </c>
      <c r="Q24" s="24">
        <v>10</v>
      </c>
      <c r="R24" s="5">
        <f>IF(O24&gt;Q24,1,IF(Q24&gt;O24,2,0))</f>
        <v>1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43">
        <v>0.7708333333333334</v>
      </c>
      <c r="L25" s="31"/>
      <c r="M25" s="31"/>
      <c r="N25" s="32"/>
      <c r="O25" s="33">
        <v>14</v>
      </c>
      <c r="P25" s="23" t="s">
        <v>4</v>
      </c>
      <c r="Q25" s="24">
        <v>12</v>
      </c>
      <c r="R25" s="5">
        <f>IF(O25&gt;Q25,1,IF(Q25&gt;O25,2,0))</f>
        <v>1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/>
      <c r="P26" s="23" t="s">
        <v>4</v>
      </c>
      <c r="Q26" s="24"/>
      <c r="R26" s="5">
        <f>IF(O26&gt;Q26,1,IF(Q26&gt;O26,2,0))</f>
        <v>0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140</v>
      </c>
      <c r="D27" s="21"/>
      <c r="E27" s="21"/>
      <c r="F27" s="21"/>
      <c r="G27" s="22">
        <v>6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Andresen F. / Lettau S. (  TTVSH / RTTV)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/>
      <c r="D28" s="29"/>
      <c r="E28" s="29"/>
      <c r="F28" s="29"/>
      <c r="G28" s="22">
        <v>8</v>
      </c>
      <c r="H28" s="23" t="s">
        <v>4</v>
      </c>
      <c r="I28" s="24">
        <v>11</v>
      </c>
      <c r="J28" s="5">
        <f>IF(G28&gt;I28,1,IF(I28&gt;G28,2,0))</f>
        <v>2</v>
      </c>
      <c r="O28" s="35">
        <f>COUNTIF(R23:R27,1)</f>
        <v>3</v>
      </c>
      <c r="P28" s="36" t="s">
        <v>4</v>
      </c>
      <c r="Q28" s="37">
        <f>COUNTIF(R23:R27,2)</f>
        <v>0</v>
      </c>
      <c r="R28" s="5">
        <f>SUM(R23:R27)</f>
        <v>3</v>
      </c>
      <c r="X28" s="26"/>
      <c r="Z28" s="27"/>
      <c r="AF28" s="26"/>
      <c r="AH28" s="28"/>
    </row>
    <row r="29" spans="1:34" s="25" customFormat="1" ht="12.75">
      <c r="A29" s="1"/>
      <c r="C29" s="30">
        <v>0.7083333333333334</v>
      </c>
      <c r="D29" s="31"/>
      <c r="E29" s="31"/>
      <c r="F29" s="32"/>
      <c r="G29" s="33">
        <v>10</v>
      </c>
      <c r="H29" s="23" t="s">
        <v>4</v>
      </c>
      <c r="I29" s="24">
        <v>12</v>
      </c>
      <c r="J29" s="5">
        <f>IF(G29&gt;I29,1,IF(I29&gt;G29,2,0))</f>
        <v>2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/>
      <c r="H30" s="23" t="s">
        <v>4</v>
      </c>
      <c r="I30" s="24"/>
      <c r="J30" s="5">
        <f>IF(G30&gt;I30,1,IF(I30&gt;G30,2,0))</f>
        <v>0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141</v>
      </c>
      <c r="D31" s="21"/>
      <c r="E31" s="21"/>
      <c r="F31" s="21"/>
      <c r="G31" s="33"/>
      <c r="H31" s="23" t="s">
        <v>4</v>
      </c>
      <c r="I31" s="24"/>
      <c r="J31" s="5">
        <f>IF(G31&gt;I31,1,IF(I31&gt;G31,2,0))</f>
        <v>0</v>
      </c>
      <c r="P31" s="26"/>
      <c r="R31" s="5"/>
      <c r="X31" s="26"/>
      <c r="Z31" s="27"/>
      <c r="AA31" s="21" t="str">
        <f>IF(W20=3,S15,IF(Y20=3,S19,""))</f>
        <v>Hildebrandt / Küpers (WTTV)</v>
      </c>
      <c r="AB31" s="21"/>
      <c r="AC31" s="21"/>
      <c r="AD31" s="21"/>
      <c r="AE31" s="33">
        <v>10</v>
      </c>
      <c r="AF31" s="23" t="s">
        <v>4</v>
      </c>
      <c r="AG31" s="24">
        <v>12</v>
      </c>
      <c r="AH31" s="5">
        <f>IF(AE31&gt;AG31,1,IF(AG31&gt;AE31,2,0))</f>
        <v>2</v>
      </c>
    </row>
    <row r="32" spans="1:34" s="25" customFormat="1" ht="12.75">
      <c r="A32" s="1"/>
      <c r="C32" s="34"/>
      <c r="D32" s="34"/>
      <c r="E32" s="34"/>
      <c r="F32" s="34"/>
      <c r="G32" s="35">
        <f>COUNTIF(J27:J31,1)</f>
        <v>0</v>
      </c>
      <c r="H32" s="36" t="s">
        <v>4</v>
      </c>
      <c r="I32" s="37">
        <f>COUNTIF(J27:J31,2)</f>
        <v>3</v>
      </c>
      <c r="J32" s="5">
        <f>SUM(J27:J31)</f>
        <v>6</v>
      </c>
      <c r="P32" s="26"/>
      <c r="R32" s="5"/>
      <c r="X32" s="26"/>
      <c r="Z32" s="27"/>
      <c r="AA32" s="38"/>
      <c r="AB32" s="31"/>
      <c r="AC32" s="31"/>
      <c r="AD32" s="32"/>
      <c r="AE32" s="33">
        <v>11</v>
      </c>
      <c r="AF32" s="23" t="s">
        <v>4</v>
      </c>
      <c r="AG32" s="24">
        <v>1</v>
      </c>
      <c r="AH32" s="5">
        <f>IF(AE32&gt;AG32,1,IF(AG32&gt;AE32,2,0))</f>
        <v>1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0.6041666666666666</v>
      </c>
      <c r="AB33" s="31"/>
      <c r="AC33" s="31"/>
      <c r="AD33" s="32"/>
      <c r="AE33" s="33">
        <v>11</v>
      </c>
      <c r="AF33" s="23" t="s">
        <v>4</v>
      </c>
      <c r="AG33" s="24">
        <v>5</v>
      </c>
      <c r="AH33" s="5">
        <f>IF(AE33&gt;AG33,1,IF(AG33&gt;AE33,2,0))</f>
        <v>1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>
        <v>10</v>
      </c>
      <c r="AF34" s="23" t="s">
        <v>4</v>
      </c>
      <c r="AG34" s="24">
        <v>12</v>
      </c>
      <c r="AH34" s="5">
        <f>IF(AE34&gt;AG34,1,IF(AG34&gt;AE34,2,0))</f>
        <v>2</v>
      </c>
    </row>
    <row r="35" spans="1:34" s="25" customFormat="1" ht="12.75">
      <c r="A35" s="1">
        <v>9</v>
      </c>
      <c r="B35" s="20"/>
      <c r="C35" s="21" t="s">
        <v>142</v>
      </c>
      <c r="D35" s="21"/>
      <c r="E35" s="21"/>
      <c r="F35" s="21"/>
      <c r="G35" s="22">
        <v>11</v>
      </c>
      <c r="H35" s="23" t="s">
        <v>4</v>
      </c>
      <c r="I35" s="24">
        <v>0</v>
      </c>
      <c r="J35" s="5">
        <f>IF(G35&gt;I35,1,IF(I35&gt;G35,2,0))</f>
        <v>1</v>
      </c>
      <c r="P35" s="26"/>
      <c r="R35" s="5"/>
      <c r="X35" s="26"/>
      <c r="Z35" s="27"/>
      <c r="AA35" s="21" t="str">
        <f>IF(W52=3,S47,IF(Y52=3,S51,""))</f>
        <v>Joch / Dörr (TTBW)</v>
      </c>
      <c r="AB35" s="21"/>
      <c r="AC35" s="21"/>
      <c r="AD35" s="21"/>
      <c r="AE35" s="33">
        <v>11</v>
      </c>
      <c r="AF35" s="23" t="s">
        <v>4</v>
      </c>
      <c r="AG35" s="24">
        <v>4</v>
      </c>
      <c r="AH35" s="5">
        <f>IF(AE35&gt;AG35,1,IF(AG35&gt;AE35,2,0))</f>
        <v>1</v>
      </c>
    </row>
    <row r="36" spans="1:34" s="25" customFormat="1" ht="12.75">
      <c r="A36" s="1"/>
      <c r="C36" s="29"/>
      <c r="D36" s="29"/>
      <c r="E36" s="29"/>
      <c r="F36" s="29"/>
      <c r="G36" s="22">
        <v>11</v>
      </c>
      <c r="H36" s="23" t="s">
        <v>4</v>
      </c>
      <c r="I36" s="24">
        <v>0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3</v>
      </c>
      <c r="AF36" s="36" t="s">
        <v>4</v>
      </c>
      <c r="AG36" s="37">
        <f>COUNTIF(AH31:AH35,2)</f>
        <v>2</v>
      </c>
      <c r="AH36" s="28"/>
    </row>
    <row r="37" spans="1:34" s="25" customFormat="1" ht="12.75">
      <c r="A37" s="1"/>
      <c r="C37" s="30">
        <v>0.7083333333333334</v>
      </c>
      <c r="D37" s="31"/>
      <c r="E37" s="31"/>
      <c r="F37" s="32"/>
      <c r="G37" s="33">
        <v>11</v>
      </c>
      <c r="H37" s="23" t="s">
        <v>4</v>
      </c>
      <c r="I37" s="24">
        <v>0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/>
      <c r="H38" s="23" t="s">
        <v>4</v>
      </c>
      <c r="I38" s="24"/>
      <c r="J38" s="5">
        <f>IF(G38&gt;I38,1,IF(I38&gt;G38,2,0))</f>
        <v>0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143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Joch / Dörr (TTBW)</v>
      </c>
      <c r="L39" s="21"/>
      <c r="M39" s="21"/>
      <c r="N39" s="21"/>
      <c r="O39" s="33">
        <v>11</v>
      </c>
      <c r="P39" s="23" t="s">
        <v>4</v>
      </c>
      <c r="Q39" s="24">
        <v>8</v>
      </c>
      <c r="R39" s="5">
        <f>IF(O39&gt;Q39,1,IF(Q39&gt;O39,2,0))</f>
        <v>1</v>
      </c>
      <c r="X39" s="26"/>
      <c r="Z39" s="27"/>
      <c r="AF39" s="26"/>
      <c r="AH39" s="28"/>
    </row>
    <row r="40" spans="1:34" s="25" customFormat="1" ht="12.75">
      <c r="A40" s="1"/>
      <c r="C40" s="34"/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0</v>
      </c>
      <c r="J40" s="5">
        <f>SUM(J35:J39)</f>
        <v>3</v>
      </c>
      <c r="K40" s="38"/>
      <c r="L40" s="31"/>
      <c r="M40" s="31"/>
      <c r="N40" s="32"/>
      <c r="O40" s="33">
        <v>11</v>
      </c>
      <c r="P40" s="23" t="s">
        <v>4</v>
      </c>
      <c r="Q40" s="24">
        <v>6</v>
      </c>
      <c r="R40" s="5">
        <f>IF(O40&gt;Q40,1,IF(Q40&gt;O40,2,0))</f>
        <v>1</v>
      </c>
      <c r="X40" s="26"/>
      <c r="Z40" s="27"/>
      <c r="AF40" s="26"/>
      <c r="AH40" s="28"/>
    </row>
    <row r="41" spans="1:34" s="25" customFormat="1" ht="12.75">
      <c r="A41" s="1"/>
      <c r="G41" s="2"/>
      <c r="H41" s="3"/>
      <c r="I41" s="4"/>
      <c r="J41" s="5"/>
      <c r="K41" s="43">
        <v>0.7708333333333334</v>
      </c>
      <c r="L41" s="31"/>
      <c r="M41" s="31"/>
      <c r="N41" s="32"/>
      <c r="O41" s="33">
        <v>11</v>
      </c>
      <c r="P41" s="23" t="s">
        <v>4</v>
      </c>
      <c r="Q41" s="24">
        <v>5</v>
      </c>
      <c r="R41" s="5">
        <f>IF(O41&gt;Q41,1,IF(Q41&gt;O41,2,0))</f>
        <v>1</v>
      </c>
      <c r="X41" s="26"/>
      <c r="Z41" s="27"/>
      <c r="AA41" s="25" t="s">
        <v>20</v>
      </c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/>
      <c r="P42" s="23" t="s">
        <v>4</v>
      </c>
      <c r="Q42" s="24"/>
      <c r="R42" s="5">
        <f>IF(O42&gt;Q42,1,IF(Q42&gt;O42,2,0))</f>
        <v>0</v>
      </c>
      <c r="X42" s="26"/>
      <c r="Z42" s="27"/>
      <c r="AF42" s="26"/>
      <c r="AH42" s="28"/>
    </row>
    <row r="43" spans="1:34" s="25" customFormat="1" ht="12.75">
      <c r="A43" s="1">
        <v>11</v>
      </c>
      <c r="B43" s="20"/>
      <c r="C43" s="21" t="s">
        <v>144</v>
      </c>
      <c r="D43" s="21"/>
      <c r="E43" s="21"/>
      <c r="F43" s="21"/>
      <c r="G43" s="22">
        <v>8</v>
      </c>
      <c r="H43" s="23" t="s">
        <v>4</v>
      </c>
      <c r="I43" s="24">
        <v>11</v>
      </c>
      <c r="J43" s="5">
        <f>IF(G43&gt;I43,1,IF(I43&gt;G43,2,0))</f>
        <v>2</v>
      </c>
      <c r="K43" s="21" t="str">
        <f>IF(G48=3,C43,IF(I48=3,C47,""))</f>
        <v>Tiefenbacher / Böhm (STTB / TTTV)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A43" s="42" t="str">
        <f>IF(AE36=3,AA31,IF(AG36=3,AA35,""))</f>
        <v>Hildebrandt / Küpers (WTTV)</v>
      </c>
      <c r="AB43" s="42"/>
      <c r="AC43" s="42"/>
      <c r="AD43" s="42"/>
      <c r="AF43" s="26"/>
      <c r="AH43" s="28"/>
    </row>
    <row r="44" spans="1:34" s="25" customFormat="1" ht="12.75">
      <c r="A44" s="1"/>
      <c r="C44" s="29"/>
      <c r="D44" s="29"/>
      <c r="E44" s="29"/>
      <c r="F44" s="29"/>
      <c r="G44" s="22">
        <v>4</v>
      </c>
      <c r="H44" s="23" t="s">
        <v>4</v>
      </c>
      <c r="I44" s="24">
        <v>11</v>
      </c>
      <c r="J44" s="5">
        <f>IF(G44&gt;I44,1,IF(I44&gt;G44,2,0))</f>
        <v>2</v>
      </c>
      <c r="O44" s="35">
        <f>COUNTIF(R39:R43,1)</f>
        <v>3</v>
      </c>
      <c r="P44" s="36" t="s">
        <v>4</v>
      </c>
      <c r="Q44" s="37">
        <f>COUNTIF(R39:R43,2)</f>
        <v>0</v>
      </c>
      <c r="R44" s="5">
        <f>SUM(R39:R43)</f>
        <v>3</v>
      </c>
      <c r="X44" s="26"/>
      <c r="Z44" s="27"/>
      <c r="AF44" s="26"/>
      <c r="AH44" s="28"/>
    </row>
    <row r="45" spans="1:34" s="25" customFormat="1" ht="12.75">
      <c r="A45" s="1"/>
      <c r="C45" s="30">
        <v>0.7083333333333334</v>
      </c>
      <c r="D45" s="31"/>
      <c r="E45" s="31"/>
      <c r="F45" s="32"/>
      <c r="G45" s="33">
        <v>10</v>
      </c>
      <c r="H45" s="23" t="s">
        <v>4</v>
      </c>
      <c r="I45" s="24">
        <v>12</v>
      </c>
      <c r="J45" s="5">
        <f>IF(G45&gt;I45,1,IF(I45&gt;G45,2,0))</f>
        <v>2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/>
      <c r="H46" s="23" t="s">
        <v>4</v>
      </c>
      <c r="I46" s="24"/>
      <c r="J46" s="5">
        <f>IF(G46&gt;I46,1,IF(I46&gt;G46,2,0))</f>
        <v>0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145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Joch / Dörr (TTBW)</v>
      </c>
      <c r="T47" s="21"/>
      <c r="U47" s="21"/>
      <c r="V47" s="21"/>
      <c r="W47" s="33">
        <v>9</v>
      </c>
      <c r="X47" s="23" t="s">
        <v>4</v>
      </c>
      <c r="Y47" s="24">
        <v>11</v>
      </c>
      <c r="Z47" s="5">
        <f>IF(W47&gt;Y47,1,IF(Y47&gt;W47,2,0))</f>
        <v>2</v>
      </c>
      <c r="AF47" s="26"/>
      <c r="AH47" s="28"/>
    </row>
    <row r="48" spans="1:34" s="25" customFormat="1" ht="12.75">
      <c r="A48" s="1"/>
      <c r="C48" s="34"/>
      <c r="D48" s="34"/>
      <c r="E48" s="34"/>
      <c r="F48" s="34"/>
      <c r="G48" s="35">
        <f>COUNTIF(J43:J47,1)</f>
        <v>0</v>
      </c>
      <c r="H48" s="36" t="s">
        <v>4</v>
      </c>
      <c r="I48" s="37">
        <f>COUNTIF(J43:J47,2)</f>
        <v>3</v>
      </c>
      <c r="J48" s="5">
        <f>SUM(J43:J47)</f>
        <v>6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8</v>
      </c>
      <c r="X48" s="23" t="s">
        <v>4</v>
      </c>
      <c r="Y48" s="24">
        <v>11</v>
      </c>
      <c r="Z48" s="5">
        <f>IF(W48&gt;Y48,1,IF(Y48&gt;W48,2,0))</f>
        <v>2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0.5416666666666666</v>
      </c>
      <c r="T49" s="31"/>
      <c r="U49" s="31"/>
      <c r="V49" s="32"/>
      <c r="W49" s="33">
        <v>11</v>
      </c>
      <c r="X49" s="23" t="s">
        <v>4</v>
      </c>
      <c r="Y49" s="24">
        <v>5</v>
      </c>
      <c r="Z49" s="5">
        <f>IF(W49&gt;Y49,1,IF(Y49&gt;W49,2,0))</f>
        <v>1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11</v>
      </c>
      <c r="X50" s="23" t="s">
        <v>4</v>
      </c>
      <c r="Y50" s="24">
        <v>9</v>
      </c>
      <c r="Z50" s="5">
        <f>IF(W50&gt;Y50,1,IF(Y50&gt;W50,2,0))</f>
        <v>1</v>
      </c>
      <c r="AF50" s="26"/>
      <c r="AH50" s="28"/>
    </row>
    <row r="51" spans="1:34" s="25" customFormat="1" ht="12.75">
      <c r="A51" s="1">
        <v>13</v>
      </c>
      <c r="B51" s="20"/>
      <c r="C51" s="21" t="s">
        <v>146</v>
      </c>
      <c r="D51" s="21"/>
      <c r="E51" s="21"/>
      <c r="F51" s="21"/>
      <c r="G51" s="22">
        <v>11</v>
      </c>
      <c r="H51" s="23" t="s">
        <v>4</v>
      </c>
      <c r="I51" s="24">
        <v>2</v>
      </c>
      <c r="J51" s="5">
        <f>IF(G51&gt;I51,1,IF(I51&gt;G51,2,0))</f>
        <v>1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Diraoui / Albrecht (WTTV)</v>
      </c>
      <c r="T51" s="21"/>
      <c r="U51" s="21"/>
      <c r="V51" s="21"/>
      <c r="W51" s="33">
        <v>11</v>
      </c>
      <c r="X51" s="23" t="s">
        <v>4</v>
      </c>
      <c r="Y51" s="24">
        <v>5</v>
      </c>
      <c r="Z51" s="5">
        <f>IF(W51&gt;Y51,1,IF(Y51&gt;W51,2,0))</f>
        <v>1</v>
      </c>
      <c r="AF51" s="26"/>
      <c r="AH51" s="28"/>
    </row>
    <row r="52" spans="1:34" s="25" customFormat="1" ht="12.75">
      <c r="A52" s="1"/>
      <c r="C52" s="29"/>
      <c r="D52" s="29"/>
      <c r="E52" s="29"/>
      <c r="F52" s="29"/>
      <c r="G52" s="22">
        <v>4</v>
      </c>
      <c r="H52" s="23" t="s">
        <v>4</v>
      </c>
      <c r="I52" s="24">
        <v>11</v>
      </c>
      <c r="J52" s="5">
        <f>IF(G52&gt;I52,1,IF(I52&gt;G52,2,0))</f>
        <v>2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3</v>
      </c>
      <c r="X52" s="36" t="s">
        <v>4</v>
      </c>
      <c r="Y52" s="37">
        <f>COUNTIF(Z47:Z51,2)</f>
        <v>2</v>
      </c>
      <c r="Z52" s="27"/>
      <c r="AF52" s="26"/>
      <c r="AH52" s="28"/>
    </row>
    <row r="53" spans="1:34" s="25" customFormat="1" ht="12.75">
      <c r="A53" s="1"/>
      <c r="C53" s="30">
        <v>0.7083333333333334</v>
      </c>
      <c r="D53" s="31"/>
      <c r="E53" s="31"/>
      <c r="F53" s="32"/>
      <c r="G53" s="33">
        <v>12</v>
      </c>
      <c r="H53" s="23" t="s">
        <v>4</v>
      </c>
      <c r="I53" s="24">
        <v>10</v>
      </c>
      <c r="J53" s="5">
        <f>IF(G53&gt;I53,1,IF(I53&gt;G53,2,0))</f>
        <v>1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>
        <v>9</v>
      </c>
      <c r="H54" s="23" t="s">
        <v>4</v>
      </c>
      <c r="I54" s="24">
        <v>11</v>
      </c>
      <c r="J54" s="5">
        <f>IF(G54&gt;I54,1,IF(I54&gt;G54,2,0))</f>
        <v>2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147</v>
      </c>
      <c r="D55" s="21"/>
      <c r="E55" s="21"/>
      <c r="F55" s="21"/>
      <c r="G55" s="33">
        <v>8</v>
      </c>
      <c r="H55" s="23" t="s">
        <v>4</v>
      </c>
      <c r="I55" s="24">
        <v>11</v>
      </c>
      <c r="J55" s="5">
        <f>IF(G55&gt;I55,1,IF(I55&gt;G55,2,0))</f>
        <v>2</v>
      </c>
      <c r="K55" s="21" t="str">
        <f>IF(G56=3,C51,IF(I56=3,C55,""))</f>
        <v>Glöß / Leipnitz (SÄTTV)</v>
      </c>
      <c r="L55" s="21"/>
      <c r="M55" s="21"/>
      <c r="N55" s="21"/>
      <c r="O55" s="33">
        <v>11</v>
      </c>
      <c r="P55" s="23" t="s">
        <v>4</v>
      </c>
      <c r="Q55" s="24">
        <v>5</v>
      </c>
      <c r="R55" s="5">
        <f>IF(O55&gt;Q55,1,IF(Q55&gt;O55,2,0))</f>
        <v>1</v>
      </c>
      <c r="X55" s="26"/>
      <c r="Z55" s="27"/>
      <c r="AF55" s="26"/>
      <c r="AH55" s="28"/>
    </row>
    <row r="56" spans="1:34" s="25" customFormat="1" ht="12.75">
      <c r="A56" s="1"/>
      <c r="C56" s="34"/>
      <c r="D56" s="34"/>
      <c r="E56" s="34"/>
      <c r="F56" s="34"/>
      <c r="G56" s="35">
        <f>COUNTIF(J51:J55,1)</f>
        <v>2</v>
      </c>
      <c r="H56" s="36" t="s">
        <v>4</v>
      </c>
      <c r="I56" s="37">
        <f>COUNTIF(J51:J55,2)</f>
        <v>3</v>
      </c>
      <c r="J56" s="5">
        <f>SUM(J51:J55)</f>
        <v>8</v>
      </c>
      <c r="K56" s="38"/>
      <c r="L56" s="31"/>
      <c r="M56" s="31"/>
      <c r="N56" s="32"/>
      <c r="O56" s="33">
        <v>6</v>
      </c>
      <c r="P56" s="23" t="s">
        <v>4</v>
      </c>
      <c r="Q56" s="24">
        <v>11</v>
      </c>
      <c r="R56" s="5">
        <f>IF(O56&gt;Q56,1,IF(Q56&gt;O56,2,0))</f>
        <v>2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43">
        <v>0.7708333333333334</v>
      </c>
      <c r="L57" s="31"/>
      <c r="M57" s="31"/>
      <c r="N57" s="32"/>
      <c r="O57" s="33">
        <v>7</v>
      </c>
      <c r="P57" s="23" t="s">
        <v>4</v>
      </c>
      <c r="Q57" s="24">
        <v>11</v>
      </c>
      <c r="R57" s="5">
        <f>IF(O57&gt;Q57,1,IF(Q57&gt;O57,2,0))</f>
        <v>2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8</v>
      </c>
      <c r="P58" s="23" t="s">
        <v>4</v>
      </c>
      <c r="Q58" s="24">
        <v>11</v>
      </c>
      <c r="R58" s="5">
        <f>IF(O58&gt;Q58,1,IF(Q58&gt;O58,2,0))</f>
        <v>2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148</v>
      </c>
      <c r="D59" s="21"/>
      <c r="E59" s="21"/>
      <c r="F59" s="21"/>
      <c r="G59" s="22">
        <v>7</v>
      </c>
      <c r="H59" s="23" t="s">
        <v>4</v>
      </c>
      <c r="I59" s="24">
        <v>11</v>
      </c>
      <c r="J59" s="5">
        <f>IF(G59&gt;I59,1,IF(I59&gt;G59,2,0))</f>
        <v>2</v>
      </c>
      <c r="K59" s="21" t="str">
        <f>IF(G64=3,C59,IF(I64=3,C63,""))</f>
        <v>Diraoui / Albrecht (WTTV)</v>
      </c>
      <c r="L59" s="21"/>
      <c r="M59" s="21"/>
      <c r="N59" s="21"/>
      <c r="O59" s="33"/>
      <c r="P59" s="23" t="s">
        <v>4</v>
      </c>
      <c r="Q59" s="24"/>
      <c r="R59" s="5">
        <f>IF(O59&gt;Q59,1,IF(Q59&gt;O59,2,0))</f>
        <v>0</v>
      </c>
      <c r="X59" s="26"/>
      <c r="Z59" s="27"/>
      <c r="AF59" s="26"/>
      <c r="AH59" s="28"/>
    </row>
    <row r="60" spans="1:34" s="25" customFormat="1" ht="12.75">
      <c r="A60" s="1"/>
      <c r="C60" s="29"/>
      <c r="D60" s="29"/>
      <c r="E60" s="29"/>
      <c r="F60" s="29"/>
      <c r="G60" s="22">
        <v>11</v>
      </c>
      <c r="H60" s="23" t="s">
        <v>4</v>
      </c>
      <c r="I60" s="24">
        <v>13</v>
      </c>
      <c r="J60" s="5">
        <f>IF(G60&gt;I60,1,IF(I60&gt;G60,2,0))</f>
        <v>2</v>
      </c>
      <c r="O60" s="35">
        <f>COUNTIF(R55:R59,1)</f>
        <v>1</v>
      </c>
      <c r="P60" s="36" t="s">
        <v>4</v>
      </c>
      <c r="Q60" s="37">
        <f>COUNTIF(R55:R59,2)</f>
        <v>3</v>
      </c>
      <c r="R60" s="5">
        <f>SUM(R55:R59)</f>
        <v>7</v>
      </c>
      <c r="X60" s="26"/>
      <c r="Z60" s="27"/>
      <c r="AF60" s="26"/>
      <c r="AH60" s="28"/>
    </row>
    <row r="61" spans="1:34" s="25" customFormat="1" ht="12.75">
      <c r="A61" s="1"/>
      <c r="C61" s="30">
        <v>0.7083333333333334</v>
      </c>
      <c r="D61" s="31"/>
      <c r="E61" s="31"/>
      <c r="F61" s="32"/>
      <c r="G61" s="33">
        <v>9</v>
      </c>
      <c r="H61" s="23" t="s">
        <v>4</v>
      </c>
      <c r="I61" s="24">
        <v>11</v>
      </c>
      <c r="J61" s="5">
        <f>IF(G61&gt;I61,1,IF(I61&gt;G61,2,0))</f>
        <v>2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/>
      <c r="H62" s="23" t="s">
        <v>4</v>
      </c>
      <c r="I62" s="24"/>
      <c r="J62" s="5">
        <f>IF(G62&gt;I62,1,IF(I62&gt;G62,2,0))</f>
        <v>0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149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/>
      <c r="D64" s="34"/>
      <c r="E64" s="34"/>
      <c r="F64" s="34"/>
      <c r="G64" s="35">
        <f>COUNTIF(J59:J63,1)</f>
        <v>0</v>
      </c>
      <c r="H64" s="36" t="s">
        <v>4</v>
      </c>
      <c r="I64" s="37">
        <f>COUNTIF(J59:J63,2)</f>
        <v>3</v>
      </c>
      <c r="J64" s="5">
        <f>SUM(J59:J63)</f>
        <v>6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C43:F43"/>
    <mergeCell ref="K43:N43"/>
    <mergeCell ref="AA43:AD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'HERREN B DOPPEL'!G8=3</formula>
    </cfRule>
    <cfRule type="expression" priority="2" dxfId="1" stopIfTrue="1">
      <formula>'HERREN B DOPPEL'!I8=3</formula>
    </cfRule>
  </conditionalFormatting>
  <conditionalFormatting sqref="C7:F7 C15:F15 C23:F23 C31:F31 C39:F39 C47:F47 C55:F55 C63:F63">
    <cfRule type="expression" priority="3" dxfId="1" stopIfTrue="1">
      <formula>'HERREN B DOPPEL'!G8=3</formula>
    </cfRule>
    <cfRule type="expression" priority="4" dxfId="2" stopIfTrue="1">
      <formula>'HERREN B DOPPEL'!I8=3</formula>
    </cfRule>
  </conditionalFormatting>
  <conditionalFormatting sqref="K11:N11">
    <cfRule type="expression" priority="5" dxfId="1" stopIfTrue="1">
      <formula>'HERREN B DOPPEL'!O12=3</formula>
    </cfRule>
    <cfRule type="expression" priority="6" dxfId="0" stopIfTrue="1">
      <formula>'HERREN B DOPPEL'!Q16=3</formula>
    </cfRule>
  </conditionalFormatting>
  <conditionalFormatting sqref="K27:N27 K43:N43 K59:N59 S19:V19 S51 AA35:AD35">
    <cfRule type="expression" priority="7" dxfId="1" stopIfTrue="1">
      <formula>'HERREN B DOPPEL'!O20=3</formula>
    </cfRule>
    <cfRule type="expression" priority="8" dxfId="0" stopIfTrue="1">
      <formula>'HERREN B DOPPEL'!Q20=3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4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1.57421875" style="1" customWidth="1"/>
    <col min="7" max="7" width="3.7109375" style="2" customWidth="1"/>
    <col min="8" max="8" width="2.28125" style="3" customWidth="1"/>
    <col min="9" max="9" width="3.7109375" style="4" customWidth="1"/>
    <col min="10" max="10" width="2.7109375" style="5" customWidth="1"/>
    <col min="15" max="15" width="3.8515625" style="0" customWidth="1"/>
    <col min="16" max="16" width="2.28125" style="6" customWidth="1"/>
    <col min="17" max="17" width="3.8515625" style="0" customWidth="1"/>
    <col min="18" max="18" width="2.7109375" style="5" customWidth="1"/>
    <col min="23" max="23" width="4.140625" style="0" customWidth="1"/>
    <col min="24" max="24" width="2.28125" style="6" customWidth="1"/>
    <col min="25" max="25" width="4.140625" style="0" customWidth="1"/>
    <col min="26" max="26" width="5.28125" style="7" customWidth="1"/>
    <col min="31" max="31" width="4.140625" style="0" customWidth="1"/>
    <col min="32" max="32" width="2.28125" style="6" customWidth="1"/>
    <col min="33" max="33" width="4.140625" style="0" customWidth="1"/>
    <col min="34" max="34" width="4.140625" style="8" customWidth="1"/>
  </cols>
  <sheetData>
    <row r="1" spans="1:34" s="10" customFormat="1" ht="30" customHeight="1">
      <c r="A1" s="9" t="s">
        <v>0</v>
      </c>
      <c r="B1" s="10" t="s">
        <v>1</v>
      </c>
      <c r="G1" s="11"/>
      <c r="H1" s="12"/>
      <c r="I1" s="13"/>
      <c r="J1" s="14"/>
      <c r="P1" s="15"/>
      <c r="R1" s="14"/>
      <c r="X1" s="15"/>
      <c r="Z1" s="16"/>
      <c r="AF1" s="15"/>
      <c r="AH1" s="17"/>
    </row>
    <row r="2" spans="27:31" ht="12.75">
      <c r="AA2" s="18" t="s">
        <v>2</v>
      </c>
      <c r="AB2" s="19"/>
      <c r="AC2" s="19"/>
      <c r="AD2" s="19"/>
      <c r="AE2" s="19"/>
    </row>
    <row r="3" spans="1:34" s="25" customFormat="1" ht="12.75">
      <c r="A3" s="1">
        <v>1</v>
      </c>
      <c r="B3" s="20"/>
      <c r="C3" s="21" t="s">
        <v>150</v>
      </c>
      <c r="D3" s="21"/>
      <c r="E3" s="21"/>
      <c r="F3" s="21"/>
      <c r="G3" s="22">
        <v>11</v>
      </c>
      <c r="H3" s="23" t="s">
        <v>4</v>
      </c>
      <c r="I3" s="24">
        <v>0</v>
      </c>
      <c r="J3" s="5">
        <f>IF(G3&gt;I3,1,IF(I3&gt;G3,2,0))</f>
        <v>1</v>
      </c>
      <c r="P3" s="26"/>
      <c r="R3" s="5"/>
      <c r="X3" s="26"/>
      <c r="Z3" s="27"/>
      <c r="AA3" s="18"/>
      <c r="AB3" s="18"/>
      <c r="AC3" s="18"/>
      <c r="AD3" s="18"/>
      <c r="AE3" s="18"/>
      <c r="AF3" s="26"/>
      <c r="AH3" s="28"/>
    </row>
    <row r="4" spans="1:34" s="25" customFormat="1" ht="12.75">
      <c r="A4" s="1"/>
      <c r="C4" s="29"/>
      <c r="D4" s="29"/>
      <c r="E4" s="29"/>
      <c r="F4" s="29"/>
      <c r="G4" s="22">
        <v>11</v>
      </c>
      <c r="H4" s="23" t="s">
        <v>4</v>
      </c>
      <c r="I4" s="24">
        <v>0</v>
      </c>
      <c r="J4" s="5">
        <f>IF(G4&gt;I4,1,IF(I4&gt;G4,2,0))</f>
        <v>1</v>
      </c>
      <c r="P4" s="26"/>
      <c r="Q4" s="20"/>
      <c r="R4" s="5"/>
      <c r="X4" s="26"/>
      <c r="Z4" s="27"/>
      <c r="AA4" s="18" t="s">
        <v>151</v>
      </c>
      <c r="AB4" s="18"/>
      <c r="AC4" s="18"/>
      <c r="AD4" s="18"/>
      <c r="AE4" s="18"/>
      <c r="AF4" s="26"/>
      <c r="AH4" s="28"/>
    </row>
    <row r="5" spans="1:34" s="25" customFormat="1" ht="12.75">
      <c r="A5" s="1"/>
      <c r="C5" s="30">
        <v>0.7291666666666666</v>
      </c>
      <c r="D5" s="31"/>
      <c r="E5" s="31"/>
      <c r="F5" s="32"/>
      <c r="G5" s="33">
        <v>11</v>
      </c>
      <c r="H5" s="23" t="s">
        <v>4</v>
      </c>
      <c r="I5" s="24">
        <v>0</v>
      </c>
      <c r="J5" s="5">
        <f>IF(G5&gt;I5,1,IF(I5&gt;G5,2,0))</f>
        <v>1</v>
      </c>
      <c r="P5" s="26"/>
      <c r="R5" s="5"/>
      <c r="X5" s="26"/>
      <c r="Z5" s="27"/>
      <c r="AF5" s="26"/>
      <c r="AH5" s="28"/>
    </row>
    <row r="6" spans="1:34" s="25" customFormat="1" ht="12.75">
      <c r="A6" s="1"/>
      <c r="C6" s="30"/>
      <c r="D6" s="31"/>
      <c r="E6" s="31"/>
      <c r="F6" s="32"/>
      <c r="G6" s="33"/>
      <c r="H6" s="23" t="s">
        <v>4</v>
      </c>
      <c r="I6" s="24"/>
      <c r="J6" s="5">
        <f>IF(G6&gt;I6,1,IF(I6&gt;G6,2,0))</f>
        <v>0</v>
      </c>
      <c r="P6" s="26"/>
      <c r="R6" s="5"/>
      <c r="X6" s="26"/>
      <c r="Z6" s="27"/>
      <c r="AF6" s="26"/>
      <c r="AH6" s="28"/>
    </row>
    <row r="7" spans="1:34" s="25" customFormat="1" ht="12.75">
      <c r="A7" s="1">
        <v>2</v>
      </c>
      <c r="B7" s="20"/>
      <c r="C7" s="21" t="s">
        <v>70</v>
      </c>
      <c r="D7" s="21"/>
      <c r="E7" s="21"/>
      <c r="F7" s="21"/>
      <c r="G7" s="33"/>
      <c r="H7" s="23" t="s">
        <v>4</v>
      </c>
      <c r="I7" s="24"/>
      <c r="J7" s="5">
        <f>IF(G7&gt;I7,1,IF(I7&gt;G7,2,0))</f>
        <v>0</v>
      </c>
      <c r="K7" s="21" t="str">
        <f>IF(G8=3,C3,IF(I8=3,C7,""))</f>
        <v>Kuhfuß / Tebbe (WTTV)</v>
      </c>
      <c r="L7" s="21"/>
      <c r="M7" s="21"/>
      <c r="N7" s="21"/>
      <c r="O7" s="33">
        <v>11</v>
      </c>
      <c r="P7" s="23" t="s">
        <v>4</v>
      </c>
      <c r="Q7" s="24">
        <v>9</v>
      </c>
      <c r="R7" s="5">
        <f>IF(O7&gt;Q7,1,IF(Q7&gt;O7,2,0))</f>
        <v>1</v>
      </c>
      <c r="X7" s="26"/>
      <c r="Z7" s="27"/>
      <c r="AF7" s="26"/>
      <c r="AH7" s="28"/>
    </row>
    <row r="8" spans="1:34" s="25" customFormat="1" ht="12.75">
      <c r="A8" s="1"/>
      <c r="C8" s="34"/>
      <c r="D8" s="34"/>
      <c r="E8" s="34"/>
      <c r="F8" s="34"/>
      <c r="G8" s="35">
        <f>COUNTIF(J3:J7,1)</f>
        <v>3</v>
      </c>
      <c r="H8" s="36" t="s">
        <v>4</v>
      </c>
      <c r="I8" s="37">
        <f>COUNTIF(J3:J7,2)</f>
        <v>0</v>
      </c>
      <c r="J8" s="5">
        <f>SUM(J3:J7)</f>
        <v>3</v>
      </c>
      <c r="K8" s="38"/>
      <c r="L8" s="31"/>
      <c r="M8" s="31"/>
      <c r="N8" s="32"/>
      <c r="O8" s="33">
        <v>11</v>
      </c>
      <c r="P8" s="23" t="s">
        <v>4</v>
      </c>
      <c r="Q8" s="24">
        <v>7</v>
      </c>
      <c r="R8" s="5">
        <f>IF(O8&gt;Q8,1,IF(Q8&gt;O8,2,0))</f>
        <v>1</v>
      </c>
      <c r="X8" s="26"/>
      <c r="Z8" s="27"/>
      <c r="AF8" s="26"/>
      <c r="AH8" s="28"/>
    </row>
    <row r="9" spans="1:34" s="25" customFormat="1" ht="12.75">
      <c r="A9" s="1"/>
      <c r="G9" s="2"/>
      <c r="H9" s="3"/>
      <c r="I9" s="4"/>
      <c r="J9" s="5"/>
      <c r="K9" s="43">
        <v>0.7708333333333334</v>
      </c>
      <c r="L9" s="31"/>
      <c r="M9" s="31"/>
      <c r="N9" s="32"/>
      <c r="O9" s="33">
        <v>7</v>
      </c>
      <c r="P9" s="23" t="s">
        <v>4</v>
      </c>
      <c r="Q9" s="24">
        <v>11</v>
      </c>
      <c r="R9" s="5">
        <f>IF(O9&gt;Q9,1,IF(Q9&gt;O9,2,0))</f>
        <v>2</v>
      </c>
      <c r="X9" s="26"/>
      <c r="Z9" s="27"/>
      <c r="AF9" s="26"/>
      <c r="AH9" s="28"/>
    </row>
    <row r="10" spans="1:34" s="25" customFormat="1" ht="12.75">
      <c r="A10" s="1"/>
      <c r="G10" s="2"/>
      <c r="H10" s="3"/>
      <c r="I10" s="4"/>
      <c r="J10" s="5"/>
      <c r="K10" s="38"/>
      <c r="L10" s="31"/>
      <c r="M10" s="31"/>
      <c r="N10" s="32"/>
      <c r="O10" s="33">
        <v>12</v>
      </c>
      <c r="P10" s="23" t="s">
        <v>4</v>
      </c>
      <c r="Q10" s="24">
        <v>10</v>
      </c>
      <c r="R10" s="5">
        <f>IF(O10&gt;Q10,1,IF(Q10&gt;O10,2,0))</f>
        <v>1</v>
      </c>
      <c r="X10" s="26"/>
      <c r="Z10" s="27"/>
      <c r="AF10" s="26"/>
      <c r="AH10" s="28"/>
    </row>
    <row r="11" spans="1:34" s="25" customFormat="1" ht="12.75">
      <c r="A11" s="1">
        <v>3</v>
      </c>
      <c r="B11" s="20"/>
      <c r="C11" s="21" t="s">
        <v>152</v>
      </c>
      <c r="D11" s="21"/>
      <c r="E11" s="21"/>
      <c r="F11" s="21"/>
      <c r="G11" s="22">
        <v>4</v>
      </c>
      <c r="H11" s="23" t="s">
        <v>4</v>
      </c>
      <c r="I11" s="24">
        <v>11</v>
      </c>
      <c r="J11" s="5">
        <f>IF(G11&gt;I11,1,IF(I11&gt;G11,2,0))</f>
        <v>2</v>
      </c>
      <c r="K11" s="21" t="str">
        <f>IF(G16=3,C11,IF(I16=3,C15,""))</f>
        <v>Genz T. / Vidovic S. (FTTB / HATTV)</v>
      </c>
      <c r="L11" s="21"/>
      <c r="M11" s="21"/>
      <c r="N11" s="21"/>
      <c r="O11" s="33"/>
      <c r="P11" s="23" t="s">
        <v>4</v>
      </c>
      <c r="Q11" s="24"/>
      <c r="R11" s="5">
        <f>IF(O11&gt;Q11,1,IF(Q11&gt;O11,2,0))</f>
        <v>0</v>
      </c>
      <c r="X11" s="26"/>
      <c r="Z11" s="27"/>
      <c r="AF11" s="26"/>
      <c r="AH11" s="28"/>
    </row>
    <row r="12" spans="1:34" s="25" customFormat="1" ht="12.75">
      <c r="A12" s="1"/>
      <c r="C12" s="29"/>
      <c r="D12" s="29"/>
      <c r="E12" s="29"/>
      <c r="F12" s="29"/>
      <c r="G12" s="22">
        <v>10</v>
      </c>
      <c r="H12" s="23" t="s">
        <v>4</v>
      </c>
      <c r="I12" s="24">
        <v>12</v>
      </c>
      <c r="J12" s="5">
        <f>IF(G12&gt;I12,1,IF(I12&gt;G12,2,0))</f>
        <v>2</v>
      </c>
      <c r="O12" s="35">
        <f>COUNTIF(R7:R11,1)</f>
        <v>3</v>
      </c>
      <c r="P12" s="36" t="s">
        <v>4</v>
      </c>
      <c r="Q12" s="37">
        <f>COUNTIF(R7:R11,2)</f>
        <v>1</v>
      </c>
      <c r="R12" s="5">
        <f>SUM(R7:R11)</f>
        <v>5</v>
      </c>
      <c r="X12" s="26"/>
      <c r="Z12" s="28"/>
      <c r="AF12" s="26"/>
      <c r="AH12" s="28"/>
    </row>
    <row r="13" spans="1:34" s="25" customFormat="1" ht="12.75">
      <c r="A13" s="1"/>
      <c r="C13" s="30">
        <v>0.7291666666666666</v>
      </c>
      <c r="D13" s="31"/>
      <c r="E13" s="31"/>
      <c r="F13" s="32"/>
      <c r="G13" s="33">
        <v>11</v>
      </c>
      <c r="H13" s="23" t="s">
        <v>4</v>
      </c>
      <c r="I13" s="24">
        <v>5</v>
      </c>
      <c r="J13" s="5">
        <f>IF(G13&gt;I13,1,IF(I13&gt;G13,2,0))</f>
        <v>1</v>
      </c>
      <c r="P13" s="26"/>
      <c r="R13" s="5"/>
      <c r="X13" s="26"/>
      <c r="Z13" s="28"/>
      <c r="AF13" s="26"/>
      <c r="AH13" s="28"/>
    </row>
    <row r="14" spans="1:34" s="25" customFormat="1" ht="12.75">
      <c r="A14" s="1"/>
      <c r="C14" s="30"/>
      <c r="D14" s="31"/>
      <c r="E14" s="31"/>
      <c r="F14" s="32"/>
      <c r="G14" s="33">
        <v>3</v>
      </c>
      <c r="H14" s="23" t="s">
        <v>4</v>
      </c>
      <c r="I14" s="24">
        <v>11</v>
      </c>
      <c r="J14" s="5">
        <f>IF(G14&gt;I14,1,IF(I14&gt;G14,2,0))</f>
        <v>2</v>
      </c>
      <c r="K14" s="31"/>
      <c r="L14" s="31"/>
      <c r="M14" s="31"/>
      <c r="N14" s="31"/>
      <c r="O14" s="31"/>
      <c r="P14" s="40"/>
      <c r="Q14" s="31"/>
      <c r="R14" s="41"/>
      <c r="X14" s="26"/>
      <c r="Z14" s="28"/>
      <c r="AF14" s="26"/>
      <c r="AH14" s="28"/>
    </row>
    <row r="15" spans="1:34" s="25" customFormat="1" ht="12.75">
      <c r="A15" s="1">
        <v>4</v>
      </c>
      <c r="B15" s="20"/>
      <c r="C15" s="21" t="s">
        <v>153</v>
      </c>
      <c r="D15" s="21"/>
      <c r="E15" s="21"/>
      <c r="F15" s="21"/>
      <c r="G15" s="33"/>
      <c r="H15" s="23" t="s">
        <v>4</v>
      </c>
      <c r="I15" s="24"/>
      <c r="J15" s="5">
        <f>IF(G15&gt;I15,1,IF(I15&gt;G15,2,0))</f>
        <v>0</v>
      </c>
      <c r="K15" s="31"/>
      <c r="L15" s="31"/>
      <c r="M15" s="31"/>
      <c r="N15" s="31"/>
      <c r="O15" s="31"/>
      <c r="P15" s="40"/>
      <c r="Q15" s="31"/>
      <c r="R15" s="41"/>
      <c r="S15" s="21" t="str">
        <f>IF(O12=3,K7,IF(Q12=3,K11,""))</f>
        <v>Kuhfuß / Tebbe (WTTV)</v>
      </c>
      <c r="T15" s="21"/>
      <c r="U15" s="21"/>
      <c r="V15" s="21"/>
      <c r="W15" s="33">
        <v>9</v>
      </c>
      <c r="X15" s="23" t="s">
        <v>4</v>
      </c>
      <c r="Y15" s="24">
        <v>11</v>
      </c>
      <c r="Z15" s="5">
        <f>IF(W15&gt;Y15,1,IF(Y15&gt;W15,2,0))</f>
        <v>2</v>
      </c>
      <c r="AF15" s="26"/>
      <c r="AH15" s="28"/>
    </row>
    <row r="16" spans="1:34" s="25" customFormat="1" ht="12.75">
      <c r="A16" s="1"/>
      <c r="C16" s="34"/>
      <c r="D16" s="34"/>
      <c r="E16" s="34"/>
      <c r="F16" s="34"/>
      <c r="G16" s="35">
        <f>COUNTIF(J11:J15,1)</f>
        <v>1</v>
      </c>
      <c r="H16" s="36" t="s">
        <v>4</v>
      </c>
      <c r="I16" s="37">
        <f>COUNTIF(J11:J15,2)</f>
        <v>3</v>
      </c>
      <c r="J16" s="5">
        <f>SUM(J11:J15)</f>
        <v>7</v>
      </c>
      <c r="K16" s="31"/>
      <c r="L16" s="31"/>
      <c r="M16" s="31"/>
      <c r="N16" s="31"/>
      <c r="O16" s="31"/>
      <c r="P16" s="40"/>
      <c r="Q16" s="31"/>
      <c r="R16" s="41"/>
      <c r="S16" s="38"/>
      <c r="T16" s="31"/>
      <c r="U16" s="31"/>
      <c r="V16" s="32"/>
      <c r="W16" s="33">
        <v>9</v>
      </c>
      <c r="X16" s="23" t="s">
        <v>4</v>
      </c>
      <c r="Y16" s="24">
        <v>11</v>
      </c>
      <c r="Z16" s="5">
        <f>IF(W16&gt;Y16,1,IF(Y16&gt;W16,2,0))</f>
        <v>2</v>
      </c>
      <c r="AF16" s="26"/>
      <c r="AH16" s="28"/>
    </row>
    <row r="17" spans="1:34" s="25" customFormat="1" ht="12.75">
      <c r="A17" s="1"/>
      <c r="G17" s="2"/>
      <c r="H17" s="3"/>
      <c r="I17" s="4"/>
      <c r="J17" s="5"/>
      <c r="K17" s="31"/>
      <c r="L17" s="31"/>
      <c r="M17" s="31"/>
      <c r="N17" s="31"/>
      <c r="O17" s="31"/>
      <c r="P17" s="40"/>
      <c r="Q17" s="31"/>
      <c r="R17" s="41"/>
      <c r="S17" s="39">
        <v>0.5416666666666666</v>
      </c>
      <c r="T17" s="31"/>
      <c r="U17" s="31"/>
      <c r="V17" s="32"/>
      <c r="W17" s="33">
        <v>11</v>
      </c>
      <c r="X17" s="23" t="s">
        <v>4</v>
      </c>
      <c r="Y17" s="24">
        <v>5</v>
      </c>
      <c r="Z17" s="5">
        <f>IF(W17&gt;Y17,1,IF(Y17&gt;W17,2,0))</f>
        <v>1</v>
      </c>
      <c r="AF17" s="26"/>
      <c r="AH17" s="28"/>
    </row>
    <row r="18" spans="1:34" s="25" customFormat="1" ht="12.75">
      <c r="A18" s="1"/>
      <c r="G18" s="2"/>
      <c r="H18" s="3"/>
      <c r="I18" s="4"/>
      <c r="J18" s="5"/>
      <c r="K18" s="31"/>
      <c r="L18" s="31"/>
      <c r="M18" s="31"/>
      <c r="N18" s="31"/>
      <c r="O18" s="31"/>
      <c r="P18" s="40"/>
      <c r="Q18" s="31"/>
      <c r="R18" s="41"/>
      <c r="S18" s="38"/>
      <c r="T18" s="31"/>
      <c r="U18" s="31"/>
      <c r="V18" s="32"/>
      <c r="W18" s="33">
        <v>11</v>
      </c>
      <c r="X18" s="23" t="s">
        <v>4</v>
      </c>
      <c r="Y18" s="24">
        <v>6</v>
      </c>
      <c r="Z18" s="5">
        <f>IF(W18&gt;Y18,1,IF(Y18&gt;W18,2,0))</f>
        <v>1</v>
      </c>
      <c r="AF18" s="26"/>
      <c r="AH18" s="28"/>
    </row>
    <row r="19" spans="1:34" s="25" customFormat="1" ht="12.75">
      <c r="A19" s="1">
        <v>5</v>
      </c>
      <c r="B19" s="20"/>
      <c r="C19" s="21" t="s">
        <v>154</v>
      </c>
      <c r="D19" s="21"/>
      <c r="E19" s="21"/>
      <c r="F19" s="21"/>
      <c r="G19" s="22">
        <v>10</v>
      </c>
      <c r="H19" s="23" t="s">
        <v>4</v>
      </c>
      <c r="I19" s="24">
        <v>12</v>
      </c>
      <c r="J19" s="5">
        <f>IF(G19&gt;I19,1,IF(I19&gt;G19,2,0))</f>
        <v>2</v>
      </c>
      <c r="K19" s="31"/>
      <c r="L19" s="31"/>
      <c r="M19" s="31"/>
      <c r="N19" s="31"/>
      <c r="O19" s="31"/>
      <c r="P19" s="40"/>
      <c r="Q19" s="31"/>
      <c r="R19" s="41"/>
      <c r="S19" s="21" t="str">
        <f>IF(O28=3,K23,IF(Q28=3,K27,""))</f>
        <v>Rieger / Alm (TTBW)</v>
      </c>
      <c r="T19" s="21"/>
      <c r="U19" s="21"/>
      <c r="V19" s="21"/>
      <c r="W19" s="33">
        <v>11</v>
      </c>
      <c r="X19" s="23" t="s">
        <v>4</v>
      </c>
      <c r="Y19" s="24">
        <v>9</v>
      </c>
      <c r="Z19" s="5">
        <f>IF(W19&gt;Y19,1,IF(Y19&gt;W19,2,0))</f>
        <v>1</v>
      </c>
      <c r="AF19" s="26"/>
      <c r="AH19" s="28"/>
    </row>
    <row r="20" spans="1:34" s="25" customFormat="1" ht="12.75">
      <c r="A20" s="1"/>
      <c r="C20" s="29"/>
      <c r="D20" s="29"/>
      <c r="E20" s="29"/>
      <c r="F20" s="29"/>
      <c r="G20" s="22">
        <v>11</v>
      </c>
      <c r="H20" s="23" t="s">
        <v>4</v>
      </c>
      <c r="I20" s="24">
        <v>7</v>
      </c>
      <c r="J20" s="5">
        <f>IF(G20&gt;I20,1,IF(I20&gt;G20,2,0))</f>
        <v>1</v>
      </c>
      <c r="K20" s="31"/>
      <c r="L20" s="31"/>
      <c r="M20" s="31"/>
      <c r="N20" s="31"/>
      <c r="O20" s="31"/>
      <c r="P20" s="40"/>
      <c r="Q20" s="31"/>
      <c r="R20" s="41"/>
      <c r="W20" s="35">
        <f>COUNTIF(Z15:Z19,1)</f>
        <v>3</v>
      </c>
      <c r="X20" s="36" t="s">
        <v>4</v>
      </c>
      <c r="Y20" s="37">
        <f>COUNTIF(Z15:Z19,2)</f>
        <v>2</v>
      </c>
      <c r="Z20" s="28"/>
      <c r="AF20" s="26"/>
      <c r="AH20" s="28"/>
    </row>
    <row r="21" spans="1:34" s="25" customFormat="1" ht="12.75">
      <c r="A21" s="1"/>
      <c r="C21" s="30">
        <v>0.7291666666666666</v>
      </c>
      <c r="D21" s="31"/>
      <c r="E21" s="31"/>
      <c r="F21" s="32"/>
      <c r="G21" s="33">
        <v>11</v>
      </c>
      <c r="H21" s="23" t="s">
        <v>4</v>
      </c>
      <c r="I21" s="24">
        <v>8</v>
      </c>
      <c r="J21" s="5">
        <f>IF(G21&gt;I21,1,IF(I21&gt;G21,2,0))</f>
        <v>1</v>
      </c>
      <c r="P21" s="26"/>
      <c r="R21" s="5"/>
      <c r="X21" s="26"/>
      <c r="Z21" s="28"/>
      <c r="AF21" s="26"/>
      <c r="AH21" s="28"/>
    </row>
    <row r="22" spans="1:34" s="25" customFormat="1" ht="12.75">
      <c r="A22" s="1"/>
      <c r="C22" s="30"/>
      <c r="D22" s="31"/>
      <c r="E22" s="31"/>
      <c r="F22" s="32"/>
      <c r="G22" s="33">
        <v>9</v>
      </c>
      <c r="H22" s="23" t="s">
        <v>4</v>
      </c>
      <c r="I22" s="24">
        <v>11</v>
      </c>
      <c r="J22" s="5">
        <f>IF(G22&gt;I22,1,IF(I22&gt;G22,2,0))</f>
        <v>2</v>
      </c>
      <c r="P22" s="26"/>
      <c r="R22" s="5"/>
      <c r="X22" s="26"/>
      <c r="Z22" s="28"/>
      <c r="AF22" s="26"/>
      <c r="AH22" s="28"/>
    </row>
    <row r="23" spans="1:34" s="25" customFormat="1" ht="12.75">
      <c r="A23" s="1">
        <v>6</v>
      </c>
      <c r="B23" s="20"/>
      <c r="C23" s="21" t="s">
        <v>155</v>
      </c>
      <c r="D23" s="21"/>
      <c r="E23" s="21"/>
      <c r="F23" s="21"/>
      <c r="G23" s="33">
        <v>10</v>
      </c>
      <c r="H23" s="23" t="s">
        <v>4</v>
      </c>
      <c r="I23" s="24">
        <v>12</v>
      </c>
      <c r="J23" s="5">
        <f>IF(G23&gt;I23,1,IF(I23&gt;G23,2,0))</f>
        <v>2</v>
      </c>
      <c r="K23" s="21" t="str">
        <f>IF(G24=3,C19,IF(I24=3,C23,""))</f>
        <v>Rieger / Alm (TTBW)</v>
      </c>
      <c r="L23" s="21"/>
      <c r="M23" s="21"/>
      <c r="N23" s="21"/>
      <c r="O23" s="33">
        <v>12</v>
      </c>
      <c r="P23" s="23" t="s">
        <v>4</v>
      </c>
      <c r="Q23" s="24">
        <v>10</v>
      </c>
      <c r="R23" s="5">
        <f>IF(O23&gt;Q23,1,IF(Q23&gt;O23,2,0))</f>
        <v>1</v>
      </c>
      <c r="X23" s="26"/>
      <c r="Z23" s="27"/>
      <c r="AF23" s="26"/>
      <c r="AH23" s="28"/>
    </row>
    <row r="24" spans="1:34" s="25" customFormat="1" ht="12.75">
      <c r="A24" s="1"/>
      <c r="C24" s="34"/>
      <c r="D24" s="34"/>
      <c r="E24" s="34"/>
      <c r="F24" s="34"/>
      <c r="G24" s="35">
        <f>COUNTIF(J19:J23,1)</f>
        <v>2</v>
      </c>
      <c r="H24" s="36" t="s">
        <v>4</v>
      </c>
      <c r="I24" s="37">
        <f>COUNTIF(J19:J23,2)</f>
        <v>3</v>
      </c>
      <c r="J24" s="5">
        <f>SUM(J19:J23)</f>
        <v>8</v>
      </c>
      <c r="K24" s="38"/>
      <c r="L24" s="31"/>
      <c r="M24" s="31"/>
      <c r="N24" s="32"/>
      <c r="O24" s="33">
        <v>11</v>
      </c>
      <c r="P24" s="23" t="s">
        <v>4</v>
      </c>
      <c r="Q24" s="24">
        <v>9</v>
      </c>
      <c r="R24" s="5">
        <f>IF(O24&gt;Q24,1,IF(Q24&gt;O24,2,0))</f>
        <v>1</v>
      </c>
      <c r="X24" s="26"/>
      <c r="Z24" s="27"/>
      <c r="AF24" s="26"/>
      <c r="AH24" s="28"/>
    </row>
    <row r="25" spans="1:34" s="25" customFormat="1" ht="12.75">
      <c r="A25" s="1"/>
      <c r="G25" s="2"/>
      <c r="H25" s="3"/>
      <c r="I25" s="4"/>
      <c r="J25" s="5"/>
      <c r="K25" s="43">
        <v>0.7708333333333334</v>
      </c>
      <c r="L25" s="31"/>
      <c r="M25" s="31"/>
      <c r="N25" s="32"/>
      <c r="O25" s="33">
        <v>11</v>
      </c>
      <c r="P25" s="23" t="s">
        <v>4</v>
      </c>
      <c r="Q25" s="24">
        <v>5</v>
      </c>
      <c r="R25" s="5">
        <f>IF(O25&gt;Q25,1,IF(Q25&gt;O25,2,0))</f>
        <v>1</v>
      </c>
      <c r="X25" s="26"/>
      <c r="Z25" s="27"/>
      <c r="AF25" s="26"/>
      <c r="AH25" s="28"/>
    </row>
    <row r="26" spans="1:34" s="25" customFormat="1" ht="12.75">
      <c r="A26" s="1"/>
      <c r="G26" s="2"/>
      <c r="H26" s="3"/>
      <c r="I26" s="4"/>
      <c r="J26" s="5"/>
      <c r="K26" s="38"/>
      <c r="L26" s="31"/>
      <c r="M26" s="31"/>
      <c r="N26" s="32"/>
      <c r="O26" s="33"/>
      <c r="P26" s="23" t="s">
        <v>4</v>
      </c>
      <c r="Q26" s="24"/>
      <c r="R26" s="5">
        <f>IF(O26&gt;Q26,1,IF(Q26&gt;O26,2,0))</f>
        <v>0</v>
      </c>
      <c r="X26" s="26"/>
      <c r="Z26" s="27"/>
      <c r="AF26" s="26"/>
      <c r="AH26" s="28"/>
    </row>
    <row r="27" spans="1:34" s="25" customFormat="1" ht="12.75">
      <c r="A27" s="1">
        <v>7</v>
      </c>
      <c r="B27" s="20"/>
      <c r="C27" s="21" t="s">
        <v>156</v>
      </c>
      <c r="D27" s="21"/>
      <c r="E27" s="21"/>
      <c r="F27" s="21"/>
      <c r="G27" s="22">
        <v>8</v>
      </c>
      <c r="H27" s="23" t="s">
        <v>4</v>
      </c>
      <c r="I27" s="24">
        <v>11</v>
      </c>
      <c r="J27" s="5">
        <f>IF(G27&gt;I27,1,IF(I27&gt;G27,2,0))</f>
        <v>2</v>
      </c>
      <c r="K27" s="21" t="str">
        <f>IF(G32=3,C27,IF(I32=3,C31,""))</f>
        <v>Jivraj / Breier (BYTTV)</v>
      </c>
      <c r="L27" s="21"/>
      <c r="M27" s="21"/>
      <c r="N27" s="21"/>
      <c r="O27" s="33"/>
      <c r="P27" s="23" t="s">
        <v>4</v>
      </c>
      <c r="Q27" s="24"/>
      <c r="R27" s="5">
        <f>IF(O27&gt;Q27,1,IF(Q27&gt;O27,2,0))</f>
        <v>0</v>
      </c>
      <c r="X27" s="26"/>
      <c r="Z27" s="27"/>
      <c r="AF27" s="26"/>
      <c r="AH27" s="28"/>
    </row>
    <row r="28" spans="1:34" s="25" customFormat="1" ht="12.75">
      <c r="A28" s="1"/>
      <c r="C28" s="29"/>
      <c r="D28" s="29"/>
      <c r="E28" s="29"/>
      <c r="F28" s="29"/>
      <c r="G28" s="22">
        <v>8</v>
      </c>
      <c r="H28" s="23" t="s">
        <v>4</v>
      </c>
      <c r="I28" s="24">
        <v>11</v>
      </c>
      <c r="J28" s="5">
        <f>IF(G28&gt;I28,1,IF(I28&gt;G28,2,0))</f>
        <v>2</v>
      </c>
      <c r="O28" s="35">
        <f>COUNTIF(R23:R27,1)</f>
        <v>3</v>
      </c>
      <c r="P28" s="36" t="s">
        <v>4</v>
      </c>
      <c r="Q28" s="37">
        <f>COUNTIF(R23:R27,2)</f>
        <v>0</v>
      </c>
      <c r="R28" s="5">
        <f>SUM(R23:R27)</f>
        <v>3</v>
      </c>
      <c r="X28" s="26"/>
      <c r="Z28" s="27"/>
      <c r="AF28" s="26"/>
      <c r="AH28" s="28"/>
    </row>
    <row r="29" spans="1:34" s="25" customFormat="1" ht="12.75">
      <c r="A29" s="1"/>
      <c r="C29" s="30">
        <v>0.7291666666666666</v>
      </c>
      <c r="D29" s="31"/>
      <c r="E29" s="31"/>
      <c r="F29" s="32"/>
      <c r="G29" s="33">
        <v>11</v>
      </c>
      <c r="H29" s="23" t="s">
        <v>4</v>
      </c>
      <c r="I29" s="24">
        <v>7</v>
      </c>
      <c r="J29" s="5">
        <f>IF(G29&gt;I29,1,IF(I29&gt;G29,2,0))</f>
        <v>1</v>
      </c>
      <c r="P29" s="26"/>
      <c r="R29" s="5"/>
      <c r="X29" s="26"/>
      <c r="Z29" s="27"/>
      <c r="AF29" s="26"/>
      <c r="AH29" s="28"/>
    </row>
    <row r="30" spans="1:34" s="25" customFormat="1" ht="12.75">
      <c r="A30" s="1"/>
      <c r="C30" s="30"/>
      <c r="D30" s="31"/>
      <c r="E30" s="31"/>
      <c r="F30" s="32"/>
      <c r="G30" s="33">
        <v>8</v>
      </c>
      <c r="H30" s="23" t="s">
        <v>4</v>
      </c>
      <c r="I30" s="24">
        <v>11</v>
      </c>
      <c r="J30" s="5">
        <f>IF(G30&gt;I30,1,IF(I30&gt;G30,2,0))</f>
        <v>2</v>
      </c>
      <c r="P30" s="26"/>
      <c r="R30" s="5"/>
      <c r="X30" s="26"/>
      <c r="Z30" s="27"/>
      <c r="AF30" s="26"/>
      <c r="AH30" s="28"/>
    </row>
    <row r="31" spans="1:34" s="25" customFormat="1" ht="12.75">
      <c r="A31" s="1">
        <v>8</v>
      </c>
      <c r="B31" s="20"/>
      <c r="C31" s="21" t="s">
        <v>157</v>
      </c>
      <c r="D31" s="21"/>
      <c r="E31" s="21"/>
      <c r="F31" s="21"/>
      <c r="G31" s="33"/>
      <c r="H31" s="23" t="s">
        <v>4</v>
      </c>
      <c r="I31" s="24"/>
      <c r="J31" s="5">
        <f>IF(G31&gt;I31,1,IF(I31&gt;G31,2,0))</f>
        <v>0</v>
      </c>
      <c r="P31" s="26"/>
      <c r="R31" s="5"/>
      <c r="X31" s="26"/>
      <c r="Z31" s="27"/>
      <c r="AA31" s="21" t="str">
        <f>IF(W20=3,S15,IF(Y20=3,S19,""))</f>
        <v>Kuhfuß / Tebbe (WTTV)</v>
      </c>
      <c r="AB31" s="21"/>
      <c r="AC31" s="21"/>
      <c r="AD31" s="21"/>
      <c r="AE31" s="33">
        <v>11</v>
      </c>
      <c r="AF31" s="23" t="s">
        <v>4</v>
      </c>
      <c r="AG31" s="24">
        <v>9</v>
      </c>
      <c r="AH31" s="5">
        <f>IF(AE31&gt;AG31,1,IF(AG31&gt;AE31,2,0))</f>
        <v>1</v>
      </c>
    </row>
    <row r="32" spans="1:34" s="25" customFormat="1" ht="12.75">
      <c r="A32" s="1"/>
      <c r="C32" s="34"/>
      <c r="D32" s="34"/>
      <c r="E32" s="34"/>
      <c r="F32" s="34"/>
      <c r="G32" s="35">
        <f>COUNTIF(J27:J31,1)</f>
        <v>1</v>
      </c>
      <c r="H32" s="36" t="s">
        <v>4</v>
      </c>
      <c r="I32" s="37">
        <f>COUNTIF(J27:J31,2)</f>
        <v>3</v>
      </c>
      <c r="J32" s="5">
        <f>SUM(J27:J31)</f>
        <v>7</v>
      </c>
      <c r="P32" s="26"/>
      <c r="R32" s="5"/>
      <c r="X32" s="26"/>
      <c r="Z32" s="27"/>
      <c r="AA32" s="38"/>
      <c r="AB32" s="31"/>
      <c r="AC32" s="31"/>
      <c r="AD32" s="32"/>
      <c r="AE32" s="33">
        <v>11</v>
      </c>
      <c r="AF32" s="23" t="s">
        <v>4</v>
      </c>
      <c r="AG32" s="24">
        <v>9</v>
      </c>
      <c r="AH32" s="5">
        <f>IF(AE32&gt;AG32,1,IF(AG32&gt;AE32,2,0))</f>
        <v>1</v>
      </c>
    </row>
    <row r="33" spans="1:34" s="25" customFormat="1" ht="12.75">
      <c r="A33" s="1"/>
      <c r="G33" s="2"/>
      <c r="H33" s="3"/>
      <c r="I33" s="4"/>
      <c r="J33" s="5"/>
      <c r="P33" s="26"/>
      <c r="R33" s="5"/>
      <c r="X33" s="26"/>
      <c r="Z33" s="27"/>
      <c r="AA33" s="39">
        <v>0.6041666666666666</v>
      </c>
      <c r="AB33" s="31"/>
      <c r="AC33" s="31"/>
      <c r="AD33" s="32"/>
      <c r="AE33" s="33">
        <v>11</v>
      </c>
      <c r="AF33" s="23" t="s">
        <v>4</v>
      </c>
      <c r="AG33" s="24">
        <v>8</v>
      </c>
      <c r="AH33" s="5">
        <f>IF(AE33&gt;AG33,1,IF(AG33&gt;AE33,2,0))</f>
        <v>1</v>
      </c>
    </row>
    <row r="34" spans="1:34" s="25" customFormat="1" ht="12.75">
      <c r="A34" s="1"/>
      <c r="G34" s="2"/>
      <c r="H34" s="3"/>
      <c r="I34" s="4"/>
      <c r="J34" s="5"/>
      <c r="P34" s="26"/>
      <c r="R34" s="5"/>
      <c r="X34" s="26"/>
      <c r="Z34" s="27"/>
      <c r="AA34" s="38"/>
      <c r="AB34" s="31"/>
      <c r="AC34" s="31"/>
      <c r="AD34" s="32"/>
      <c r="AE34" s="33"/>
      <c r="AF34" s="23" t="s">
        <v>4</v>
      </c>
      <c r="AG34" s="24"/>
      <c r="AH34" s="5">
        <f>IF(AE34&gt;AG34,1,IF(AG34&gt;AE34,2,0))</f>
        <v>0</v>
      </c>
    </row>
    <row r="35" spans="1:34" s="25" customFormat="1" ht="12.75">
      <c r="A35" s="1">
        <v>9</v>
      </c>
      <c r="B35" s="20"/>
      <c r="C35" s="21" t="s">
        <v>158</v>
      </c>
      <c r="D35" s="21"/>
      <c r="E35" s="21"/>
      <c r="F35" s="21"/>
      <c r="G35" s="22">
        <v>11</v>
      </c>
      <c r="H35" s="23" t="s">
        <v>4</v>
      </c>
      <c r="I35" s="24">
        <v>9</v>
      </c>
      <c r="J35" s="5">
        <f>IF(G35&gt;I35,1,IF(I35&gt;G35,2,0))</f>
        <v>1</v>
      </c>
      <c r="P35" s="26"/>
      <c r="R35" s="5"/>
      <c r="X35" s="26"/>
      <c r="Z35" s="27"/>
      <c r="AA35" s="21" t="str">
        <f>IF(W52=3,S47,IF(Y52=3,S51,""))</f>
        <v>Hofmann, M. / Nußbicker (SÄTTV / TTTV)</v>
      </c>
      <c r="AB35" s="21"/>
      <c r="AC35" s="21"/>
      <c r="AD35" s="21"/>
      <c r="AE35" s="33"/>
      <c r="AF35" s="23" t="s">
        <v>4</v>
      </c>
      <c r="AG35" s="24"/>
      <c r="AH35" s="5">
        <f>IF(AE35&gt;AG35,1,IF(AG35&gt;AE35,2,0))</f>
        <v>0</v>
      </c>
    </row>
    <row r="36" spans="1:34" s="25" customFormat="1" ht="12.75">
      <c r="A36" s="1"/>
      <c r="C36" s="29"/>
      <c r="D36" s="29"/>
      <c r="E36" s="29"/>
      <c r="F36" s="29"/>
      <c r="G36" s="22">
        <v>11</v>
      </c>
      <c r="H36" s="23" t="s">
        <v>4</v>
      </c>
      <c r="I36" s="24">
        <v>7</v>
      </c>
      <c r="J36" s="5">
        <f>IF(G36&gt;I36,1,IF(I36&gt;G36,2,0))</f>
        <v>1</v>
      </c>
      <c r="P36" s="26"/>
      <c r="R36" s="5"/>
      <c r="X36" s="26"/>
      <c r="Z36" s="27"/>
      <c r="AE36" s="35">
        <f>COUNTIF(AH31:AH35,1)</f>
        <v>3</v>
      </c>
      <c r="AF36" s="36" t="s">
        <v>4</v>
      </c>
      <c r="AG36" s="37">
        <f>COUNTIF(AH31:AH35,2)</f>
        <v>0</v>
      </c>
      <c r="AH36" s="28"/>
    </row>
    <row r="37" spans="1:34" s="25" customFormat="1" ht="12.75">
      <c r="A37" s="1"/>
      <c r="C37" s="30">
        <v>0.7291666666666666</v>
      </c>
      <c r="D37" s="31"/>
      <c r="E37" s="31"/>
      <c r="F37" s="32"/>
      <c r="G37" s="33">
        <v>12</v>
      </c>
      <c r="H37" s="23" t="s">
        <v>4</v>
      </c>
      <c r="I37" s="24">
        <v>10</v>
      </c>
      <c r="J37" s="5">
        <f>IF(G37&gt;I37,1,IF(I37&gt;G37,2,0))</f>
        <v>1</v>
      </c>
      <c r="P37" s="26"/>
      <c r="R37" s="5"/>
      <c r="X37" s="26"/>
      <c r="Z37" s="27"/>
      <c r="AF37" s="26"/>
      <c r="AH37" s="28"/>
    </row>
    <row r="38" spans="1:34" s="25" customFormat="1" ht="12.75">
      <c r="A38" s="1"/>
      <c r="C38" s="30"/>
      <c r="D38" s="31"/>
      <c r="E38" s="31"/>
      <c r="F38" s="32"/>
      <c r="G38" s="33"/>
      <c r="H38" s="23" t="s">
        <v>4</v>
      </c>
      <c r="I38" s="24"/>
      <c r="J38" s="5">
        <f>IF(G38&gt;I38,1,IF(I38&gt;G38,2,0))</f>
        <v>0</v>
      </c>
      <c r="P38" s="26"/>
      <c r="R38" s="5"/>
      <c r="X38" s="26"/>
      <c r="Z38" s="27"/>
      <c r="AF38" s="26"/>
      <c r="AH38" s="28"/>
    </row>
    <row r="39" spans="1:34" s="25" customFormat="1" ht="12.75">
      <c r="A39" s="1">
        <v>10</v>
      </c>
      <c r="B39" s="20"/>
      <c r="C39" s="21" t="s">
        <v>159</v>
      </c>
      <c r="D39" s="21"/>
      <c r="E39" s="21"/>
      <c r="F39" s="21"/>
      <c r="G39" s="33"/>
      <c r="H39" s="23" t="s">
        <v>4</v>
      </c>
      <c r="I39" s="24"/>
      <c r="J39" s="5">
        <f>IF(G39&gt;I39,1,IF(I39&gt;G39,2,0))</f>
        <v>0</v>
      </c>
      <c r="K39" s="21" t="str">
        <f>IF(G40=3,C35,IF(I40=3,C39,""))</f>
        <v>Czervan / Platen (WTTV)</v>
      </c>
      <c r="L39" s="21"/>
      <c r="M39" s="21"/>
      <c r="N39" s="21"/>
      <c r="O39" s="33">
        <v>5</v>
      </c>
      <c r="P39" s="23" t="s">
        <v>4</v>
      </c>
      <c r="Q39" s="24">
        <v>11</v>
      </c>
      <c r="R39" s="5">
        <f>IF(O39&gt;Q39,1,IF(Q39&gt;O39,2,0))</f>
        <v>2</v>
      </c>
      <c r="X39" s="26"/>
      <c r="Z39" s="27"/>
      <c r="AF39" s="26"/>
      <c r="AH39" s="28"/>
    </row>
    <row r="40" spans="1:34" s="25" customFormat="1" ht="12.75">
      <c r="A40" s="1"/>
      <c r="C40" s="34"/>
      <c r="D40" s="34"/>
      <c r="E40" s="34"/>
      <c r="F40" s="34"/>
      <c r="G40" s="35">
        <f>COUNTIF(J35:J39,1)</f>
        <v>3</v>
      </c>
      <c r="H40" s="36" t="s">
        <v>4</v>
      </c>
      <c r="I40" s="37">
        <f>COUNTIF(J35:J39,2)</f>
        <v>0</v>
      </c>
      <c r="J40" s="5">
        <f>SUM(J35:J39)</f>
        <v>3</v>
      </c>
      <c r="K40" s="38"/>
      <c r="L40" s="31"/>
      <c r="M40" s="31"/>
      <c r="N40" s="32"/>
      <c r="O40" s="33">
        <v>11</v>
      </c>
      <c r="P40" s="23" t="s">
        <v>4</v>
      </c>
      <c r="Q40" s="24">
        <v>7</v>
      </c>
      <c r="R40" s="5">
        <f>IF(O40&gt;Q40,1,IF(Q40&gt;O40,2,0))</f>
        <v>1</v>
      </c>
      <c r="X40" s="26"/>
      <c r="Z40" s="27"/>
      <c r="AF40" s="26"/>
      <c r="AH40" s="28"/>
    </row>
    <row r="41" spans="1:34" s="25" customFormat="1" ht="12.75">
      <c r="A41" s="1"/>
      <c r="G41" s="2"/>
      <c r="H41" s="3"/>
      <c r="I41" s="4"/>
      <c r="J41" s="5"/>
      <c r="K41" s="43">
        <v>0.7708333333333334</v>
      </c>
      <c r="L41" s="31"/>
      <c r="M41" s="31"/>
      <c r="N41" s="32"/>
      <c r="O41" s="33">
        <v>10</v>
      </c>
      <c r="P41" s="23" t="s">
        <v>4</v>
      </c>
      <c r="Q41" s="24">
        <v>12</v>
      </c>
      <c r="R41" s="5">
        <f>IF(O41&gt;Q41,1,IF(Q41&gt;O41,2,0))</f>
        <v>2</v>
      </c>
      <c r="X41" s="26"/>
      <c r="Z41" s="27"/>
      <c r="AA41" s="25" t="s">
        <v>20</v>
      </c>
      <c r="AF41" s="26"/>
      <c r="AH41" s="28"/>
    </row>
    <row r="42" spans="1:34" s="25" customFormat="1" ht="12.75">
      <c r="A42" s="1"/>
      <c r="G42" s="2"/>
      <c r="H42" s="3"/>
      <c r="I42" s="4"/>
      <c r="J42" s="5"/>
      <c r="K42" s="38"/>
      <c r="L42" s="31"/>
      <c r="M42" s="31"/>
      <c r="N42" s="32"/>
      <c r="O42" s="33">
        <v>7</v>
      </c>
      <c r="P42" s="23" t="s">
        <v>4</v>
      </c>
      <c r="Q42" s="24">
        <v>11</v>
      </c>
      <c r="R42" s="5">
        <f>IF(O42&gt;Q42,1,IF(Q42&gt;O42,2,0))</f>
        <v>2</v>
      </c>
      <c r="X42" s="26"/>
      <c r="Z42" s="27"/>
      <c r="AF42" s="26"/>
      <c r="AH42" s="28"/>
    </row>
    <row r="43" spans="1:34" s="25" customFormat="1" ht="12.75">
      <c r="A43" s="1">
        <v>11</v>
      </c>
      <c r="B43" s="20"/>
      <c r="C43" s="21" t="s">
        <v>160</v>
      </c>
      <c r="D43" s="21"/>
      <c r="E43" s="21"/>
      <c r="F43" s="21"/>
      <c r="G43" s="22">
        <v>4</v>
      </c>
      <c r="H43" s="23" t="s">
        <v>4</v>
      </c>
      <c r="I43" s="24">
        <v>11</v>
      </c>
      <c r="J43" s="5">
        <f>IF(G43&gt;I43,1,IF(I43&gt;G43,2,0))</f>
        <v>2</v>
      </c>
      <c r="K43" s="21" t="str">
        <f>IF(G48=3,C43,IF(I48=3,C47,""))</f>
        <v>Knebel / Waldvogel (TTBW)</v>
      </c>
      <c r="L43" s="21"/>
      <c r="M43" s="21"/>
      <c r="N43" s="21"/>
      <c r="O43" s="33"/>
      <c r="P43" s="23" t="s">
        <v>4</v>
      </c>
      <c r="Q43" s="24"/>
      <c r="R43" s="5">
        <f>IF(O43&gt;Q43,1,IF(Q43&gt;O43,2,0))</f>
        <v>0</v>
      </c>
      <c r="X43" s="26"/>
      <c r="Z43" s="27"/>
      <c r="AA43" s="42" t="str">
        <f>IF(AE36=3,AA31,IF(AG36=3,AA35,""))</f>
        <v>Kuhfuß / Tebbe (WTTV)</v>
      </c>
      <c r="AB43" s="42"/>
      <c r="AC43" s="42"/>
      <c r="AD43" s="42"/>
      <c r="AF43" s="26"/>
      <c r="AH43" s="28"/>
    </row>
    <row r="44" spans="1:34" s="25" customFormat="1" ht="12.75">
      <c r="A44" s="1"/>
      <c r="C44" s="29"/>
      <c r="D44" s="29"/>
      <c r="E44" s="29"/>
      <c r="F44" s="29"/>
      <c r="G44" s="22">
        <v>10</v>
      </c>
      <c r="H44" s="23" t="s">
        <v>4</v>
      </c>
      <c r="I44" s="24">
        <v>12</v>
      </c>
      <c r="J44" s="5">
        <f>IF(G44&gt;I44,1,IF(I44&gt;G44,2,0))</f>
        <v>2</v>
      </c>
      <c r="O44" s="35">
        <f>COUNTIF(R39:R43,1)</f>
        <v>1</v>
      </c>
      <c r="P44" s="36" t="s">
        <v>4</v>
      </c>
      <c r="Q44" s="37">
        <f>COUNTIF(R39:R43,2)</f>
        <v>3</v>
      </c>
      <c r="R44" s="5">
        <f>SUM(R39:R43)</f>
        <v>7</v>
      </c>
      <c r="X44" s="26"/>
      <c r="Z44" s="27"/>
      <c r="AF44" s="26"/>
      <c r="AH44" s="28"/>
    </row>
    <row r="45" spans="1:34" s="25" customFormat="1" ht="12.75">
      <c r="A45" s="1"/>
      <c r="C45" s="30">
        <v>0.7291666666666666</v>
      </c>
      <c r="D45" s="31"/>
      <c r="E45" s="31"/>
      <c r="F45" s="32"/>
      <c r="G45" s="33">
        <v>8</v>
      </c>
      <c r="H45" s="23" t="s">
        <v>4</v>
      </c>
      <c r="I45" s="24">
        <v>11</v>
      </c>
      <c r="J45" s="5">
        <f>IF(G45&gt;I45,1,IF(I45&gt;G45,2,0))</f>
        <v>2</v>
      </c>
      <c r="P45" s="26"/>
      <c r="R45" s="5"/>
      <c r="X45" s="26"/>
      <c r="Z45" s="27"/>
      <c r="AF45" s="26"/>
      <c r="AH45" s="28"/>
    </row>
    <row r="46" spans="1:34" s="25" customFormat="1" ht="12.75">
      <c r="A46" s="1"/>
      <c r="C46" s="30"/>
      <c r="D46" s="31"/>
      <c r="E46" s="31"/>
      <c r="F46" s="32"/>
      <c r="G46" s="33"/>
      <c r="H46" s="23" t="s">
        <v>4</v>
      </c>
      <c r="I46" s="24"/>
      <c r="J46" s="5">
        <f>IF(G46&gt;I46,1,IF(I46&gt;G46,2,0))</f>
        <v>0</v>
      </c>
      <c r="K46" s="31"/>
      <c r="L46" s="31"/>
      <c r="M46" s="31"/>
      <c r="N46" s="31"/>
      <c r="O46" s="31"/>
      <c r="P46" s="40"/>
      <c r="Q46" s="31"/>
      <c r="R46" s="41"/>
      <c r="X46" s="26"/>
      <c r="Z46" s="27"/>
      <c r="AF46" s="26"/>
      <c r="AH46" s="28"/>
    </row>
    <row r="47" spans="1:34" s="25" customFormat="1" ht="12.75">
      <c r="A47" s="1">
        <v>12</v>
      </c>
      <c r="B47" s="20"/>
      <c r="C47" s="21" t="s">
        <v>161</v>
      </c>
      <c r="D47" s="21"/>
      <c r="E47" s="21"/>
      <c r="F47" s="21"/>
      <c r="G47" s="33"/>
      <c r="H47" s="23" t="s">
        <v>4</v>
      </c>
      <c r="I47" s="24"/>
      <c r="J47" s="5">
        <f>IF(G47&gt;I47,1,IF(I47&gt;G47,2,0))</f>
        <v>0</v>
      </c>
      <c r="K47" s="31"/>
      <c r="L47" s="31"/>
      <c r="M47" s="31"/>
      <c r="N47" s="31"/>
      <c r="O47" s="31"/>
      <c r="P47" s="40"/>
      <c r="Q47" s="31"/>
      <c r="R47" s="41"/>
      <c r="S47" s="21" t="str">
        <f>IF(O44=3,K39,IF(Q44=3,K43,""))</f>
        <v>Knebel / Waldvogel (TTBW)</v>
      </c>
      <c r="T47" s="21"/>
      <c r="U47" s="21"/>
      <c r="V47" s="21"/>
      <c r="W47" s="33">
        <v>8</v>
      </c>
      <c r="X47" s="23" t="s">
        <v>4</v>
      </c>
      <c r="Y47" s="24">
        <v>11</v>
      </c>
      <c r="Z47" s="5">
        <f>IF(W47&gt;Y47,1,IF(Y47&gt;W47,2,0))</f>
        <v>2</v>
      </c>
      <c r="AF47" s="26"/>
      <c r="AH47" s="28"/>
    </row>
    <row r="48" spans="1:34" s="25" customFormat="1" ht="12.75">
      <c r="A48" s="1"/>
      <c r="C48" s="34"/>
      <c r="D48" s="34"/>
      <c r="E48" s="34"/>
      <c r="F48" s="34"/>
      <c r="G48" s="35">
        <f>COUNTIF(J43:J47,1)</f>
        <v>0</v>
      </c>
      <c r="H48" s="36" t="s">
        <v>4</v>
      </c>
      <c r="I48" s="37">
        <f>COUNTIF(J43:J47,2)</f>
        <v>3</v>
      </c>
      <c r="J48" s="5">
        <f>SUM(J43:J47)</f>
        <v>6</v>
      </c>
      <c r="K48" s="31"/>
      <c r="L48" s="31"/>
      <c r="M48" s="31"/>
      <c r="N48" s="31"/>
      <c r="O48" s="31"/>
      <c r="P48" s="40"/>
      <c r="Q48" s="31"/>
      <c r="R48" s="41"/>
      <c r="S48" s="38"/>
      <c r="T48" s="31"/>
      <c r="U48" s="31"/>
      <c r="V48" s="32"/>
      <c r="W48" s="33">
        <v>11</v>
      </c>
      <c r="X48" s="23" t="s">
        <v>4</v>
      </c>
      <c r="Y48" s="24">
        <v>13</v>
      </c>
      <c r="Z48" s="5">
        <f>IF(W48&gt;Y48,1,IF(Y48&gt;W48,2,0))</f>
        <v>2</v>
      </c>
      <c r="AF48" s="26"/>
      <c r="AH48" s="28"/>
    </row>
    <row r="49" spans="1:34" s="25" customFormat="1" ht="12.75">
      <c r="A49" s="1"/>
      <c r="G49" s="2"/>
      <c r="H49" s="3"/>
      <c r="I49" s="4"/>
      <c r="J49" s="5"/>
      <c r="K49" s="31"/>
      <c r="L49" s="31"/>
      <c r="M49" s="31"/>
      <c r="N49" s="31"/>
      <c r="O49" s="31"/>
      <c r="P49" s="40"/>
      <c r="Q49" s="31"/>
      <c r="R49" s="41"/>
      <c r="S49" s="39">
        <v>0.5416666666666666</v>
      </c>
      <c r="T49" s="31"/>
      <c r="U49" s="31"/>
      <c r="V49" s="32"/>
      <c r="W49" s="33">
        <v>11</v>
      </c>
      <c r="X49" s="23" t="s">
        <v>4</v>
      </c>
      <c r="Y49" s="24">
        <v>4</v>
      </c>
      <c r="Z49" s="5">
        <f>IF(W49&gt;Y49,1,IF(Y49&gt;W49,2,0))</f>
        <v>1</v>
      </c>
      <c r="AF49" s="26"/>
      <c r="AH49" s="28"/>
    </row>
    <row r="50" spans="1:34" s="25" customFormat="1" ht="12.75">
      <c r="A50" s="1"/>
      <c r="G50" s="2"/>
      <c r="H50" s="3"/>
      <c r="I50" s="4"/>
      <c r="J50" s="5"/>
      <c r="K50" s="31"/>
      <c r="L50" s="31"/>
      <c r="M50" s="31"/>
      <c r="N50" s="31"/>
      <c r="O50" s="31"/>
      <c r="P50" s="40"/>
      <c r="Q50" s="31"/>
      <c r="R50" s="41"/>
      <c r="S50" s="38"/>
      <c r="T50" s="31"/>
      <c r="U50" s="31"/>
      <c r="V50" s="32"/>
      <c r="W50" s="33">
        <v>11</v>
      </c>
      <c r="X50" s="23" t="s">
        <v>4</v>
      </c>
      <c r="Y50" s="24">
        <v>7</v>
      </c>
      <c r="Z50" s="5">
        <f>IF(W50&gt;Y50,1,IF(Y50&gt;W50,2,0))</f>
        <v>1</v>
      </c>
      <c r="AF50" s="26"/>
      <c r="AH50" s="28"/>
    </row>
    <row r="51" spans="1:34" s="25" customFormat="1" ht="12.75">
      <c r="A51" s="1">
        <v>13</v>
      </c>
      <c r="B51" s="20"/>
      <c r="C51" s="21" t="s">
        <v>162</v>
      </c>
      <c r="D51" s="21"/>
      <c r="E51" s="21"/>
      <c r="F51" s="21"/>
      <c r="G51" s="22">
        <v>11</v>
      </c>
      <c r="H51" s="23" t="s">
        <v>4</v>
      </c>
      <c r="I51" s="24">
        <v>5</v>
      </c>
      <c r="J51" s="5">
        <f>IF(G51&gt;I51,1,IF(I51&gt;G51,2,0))</f>
        <v>1</v>
      </c>
      <c r="K51" s="31"/>
      <c r="L51" s="31"/>
      <c r="M51" s="31"/>
      <c r="N51" s="31"/>
      <c r="O51" s="31"/>
      <c r="P51" s="40"/>
      <c r="Q51" s="31"/>
      <c r="R51" s="41"/>
      <c r="S51" s="21" t="str">
        <f>IF(O60=3,K55,IF(Q60=3,K59,""))</f>
        <v>Hofmann, M. / Nußbicker (SÄTTV / TTTV)</v>
      </c>
      <c r="T51" s="21"/>
      <c r="U51" s="21"/>
      <c r="V51" s="21"/>
      <c r="W51" s="33">
        <v>7</v>
      </c>
      <c r="X51" s="23" t="s">
        <v>4</v>
      </c>
      <c r="Y51" s="24">
        <v>11</v>
      </c>
      <c r="Z51" s="5">
        <f>IF(W51&gt;Y51,1,IF(Y51&gt;W51,2,0))</f>
        <v>2</v>
      </c>
      <c r="AF51" s="26"/>
      <c r="AH51" s="28"/>
    </row>
    <row r="52" spans="1:34" s="25" customFormat="1" ht="12.75">
      <c r="A52" s="1"/>
      <c r="C52" s="29"/>
      <c r="D52" s="29"/>
      <c r="E52" s="29"/>
      <c r="F52" s="29"/>
      <c r="G52" s="22">
        <v>11</v>
      </c>
      <c r="H52" s="23" t="s">
        <v>4</v>
      </c>
      <c r="I52" s="24">
        <v>4</v>
      </c>
      <c r="J52" s="5">
        <f>IF(G52&gt;I52,1,IF(I52&gt;G52,2,0))</f>
        <v>1</v>
      </c>
      <c r="K52" s="31"/>
      <c r="L52" s="31"/>
      <c r="M52" s="31"/>
      <c r="N52" s="31"/>
      <c r="O52" s="31"/>
      <c r="P52" s="40"/>
      <c r="Q52" s="31"/>
      <c r="R52" s="41"/>
      <c r="W52" s="35">
        <f>COUNTIF(Z47:Z51,1)</f>
        <v>2</v>
      </c>
      <c r="X52" s="36" t="s">
        <v>4</v>
      </c>
      <c r="Y52" s="37">
        <f>COUNTIF(Z47:Z51,2)</f>
        <v>3</v>
      </c>
      <c r="Z52" s="27"/>
      <c r="AF52" s="26"/>
      <c r="AH52" s="28"/>
    </row>
    <row r="53" spans="1:34" s="25" customFormat="1" ht="12.75">
      <c r="A53" s="1"/>
      <c r="C53" s="30">
        <v>0.7291666666666666</v>
      </c>
      <c r="D53" s="31"/>
      <c r="E53" s="31"/>
      <c r="F53" s="32"/>
      <c r="G53" s="33">
        <v>11</v>
      </c>
      <c r="H53" s="23" t="s">
        <v>4</v>
      </c>
      <c r="I53" s="24">
        <v>8</v>
      </c>
      <c r="J53" s="5">
        <f>IF(G53&gt;I53,1,IF(I53&gt;G53,2,0))</f>
        <v>1</v>
      </c>
      <c r="P53" s="26"/>
      <c r="R53" s="5"/>
      <c r="X53" s="26"/>
      <c r="Z53" s="27"/>
      <c r="AF53" s="26"/>
      <c r="AH53" s="28"/>
    </row>
    <row r="54" spans="1:34" s="25" customFormat="1" ht="12.75">
      <c r="A54" s="1"/>
      <c r="C54" s="30"/>
      <c r="D54" s="31"/>
      <c r="E54" s="31"/>
      <c r="F54" s="32"/>
      <c r="G54" s="33"/>
      <c r="H54" s="23" t="s">
        <v>4</v>
      </c>
      <c r="I54" s="24"/>
      <c r="J54" s="5">
        <f>IF(G54&gt;I54,1,IF(I54&gt;G54,2,0))</f>
        <v>0</v>
      </c>
      <c r="P54" s="26"/>
      <c r="R54" s="5"/>
      <c r="X54" s="26"/>
      <c r="Z54" s="27"/>
      <c r="AF54" s="26"/>
      <c r="AH54" s="28"/>
    </row>
    <row r="55" spans="1:34" s="25" customFormat="1" ht="12.75">
      <c r="A55" s="1">
        <v>14</v>
      </c>
      <c r="B55" s="20"/>
      <c r="C55" s="21" t="s">
        <v>163</v>
      </c>
      <c r="D55" s="21"/>
      <c r="E55" s="21"/>
      <c r="F55" s="21"/>
      <c r="G55" s="33"/>
      <c r="H55" s="23" t="s">
        <v>4</v>
      </c>
      <c r="I55" s="24"/>
      <c r="J55" s="5">
        <f>IF(G55&gt;I55,1,IF(I55&gt;G55,2,0))</f>
        <v>0</v>
      </c>
      <c r="K55" s="21" t="str">
        <f>IF(G56=3,C51,IF(I56=3,C55,""))</f>
        <v>Hofmann, M. / Nußbicker (SÄTTV / TTTV)</v>
      </c>
      <c r="L55" s="21"/>
      <c r="M55" s="21"/>
      <c r="N55" s="21"/>
      <c r="O55" s="33">
        <v>11</v>
      </c>
      <c r="P55" s="23" t="s">
        <v>4</v>
      </c>
      <c r="Q55" s="24">
        <v>8</v>
      </c>
      <c r="R55" s="5">
        <f>IF(O55&gt;Q55,1,IF(Q55&gt;O55,2,0))</f>
        <v>1</v>
      </c>
      <c r="X55" s="26"/>
      <c r="Z55" s="27"/>
      <c r="AF55" s="26"/>
      <c r="AH55" s="28"/>
    </row>
    <row r="56" spans="1:34" s="25" customFormat="1" ht="12.75">
      <c r="A56" s="1"/>
      <c r="C56" s="34"/>
      <c r="D56" s="34"/>
      <c r="E56" s="34"/>
      <c r="F56" s="34"/>
      <c r="G56" s="35">
        <f>COUNTIF(J51:J55,1)</f>
        <v>3</v>
      </c>
      <c r="H56" s="36" t="s">
        <v>4</v>
      </c>
      <c r="I56" s="37">
        <f>COUNTIF(J51:J55,2)</f>
        <v>0</v>
      </c>
      <c r="J56" s="5">
        <f>SUM(J51:J55)</f>
        <v>3</v>
      </c>
      <c r="K56" s="38"/>
      <c r="L56" s="31"/>
      <c r="M56" s="31"/>
      <c r="N56" s="32"/>
      <c r="O56" s="33">
        <v>4</v>
      </c>
      <c r="P56" s="23" t="s">
        <v>4</v>
      </c>
      <c r="Q56" s="24">
        <v>11</v>
      </c>
      <c r="R56" s="5">
        <f>IF(O56&gt;Q56,1,IF(Q56&gt;O56,2,0))</f>
        <v>2</v>
      </c>
      <c r="X56" s="26"/>
      <c r="Z56" s="27"/>
      <c r="AF56" s="26"/>
      <c r="AH56" s="28"/>
    </row>
    <row r="57" spans="1:34" s="25" customFormat="1" ht="12.75">
      <c r="A57" s="1"/>
      <c r="G57" s="2"/>
      <c r="H57" s="3"/>
      <c r="I57" s="4"/>
      <c r="J57" s="5"/>
      <c r="K57" s="43">
        <v>0.7708333333333334</v>
      </c>
      <c r="L57" s="31"/>
      <c r="M57" s="31"/>
      <c r="N57" s="32"/>
      <c r="O57" s="33">
        <v>12</v>
      </c>
      <c r="P57" s="23" t="s">
        <v>4</v>
      </c>
      <c r="Q57" s="24">
        <v>10</v>
      </c>
      <c r="R57" s="5">
        <f>IF(O57&gt;Q57,1,IF(Q57&gt;O57,2,0))</f>
        <v>1</v>
      </c>
      <c r="X57" s="26"/>
      <c r="Z57" s="27"/>
      <c r="AF57" s="26"/>
      <c r="AH57" s="28"/>
    </row>
    <row r="58" spans="1:34" s="25" customFormat="1" ht="12.75">
      <c r="A58" s="1"/>
      <c r="G58" s="2"/>
      <c r="H58" s="3"/>
      <c r="I58" s="4"/>
      <c r="J58" s="5"/>
      <c r="K58" s="38"/>
      <c r="L58" s="31"/>
      <c r="M58" s="31"/>
      <c r="N58" s="32"/>
      <c r="O58" s="33">
        <v>11</v>
      </c>
      <c r="P58" s="23" t="s">
        <v>4</v>
      </c>
      <c r="Q58" s="24">
        <v>9</v>
      </c>
      <c r="R58" s="5">
        <f>IF(O58&gt;Q58,1,IF(Q58&gt;O58,2,0))</f>
        <v>1</v>
      </c>
      <c r="X58" s="26"/>
      <c r="Z58" s="27"/>
      <c r="AF58" s="26"/>
      <c r="AH58" s="28"/>
    </row>
    <row r="59" spans="1:34" s="25" customFormat="1" ht="12.75">
      <c r="A59" s="1">
        <v>15</v>
      </c>
      <c r="B59" s="20"/>
      <c r="C59" s="21" t="s">
        <v>164</v>
      </c>
      <c r="D59" s="21"/>
      <c r="E59" s="21"/>
      <c r="F59" s="21"/>
      <c r="G59" s="22">
        <v>7</v>
      </c>
      <c r="H59" s="23" t="s">
        <v>4</v>
      </c>
      <c r="I59" s="24">
        <v>11</v>
      </c>
      <c r="J59" s="5">
        <f>IF(G59&gt;I59,1,IF(I59&gt;G59,2,0))</f>
        <v>2</v>
      </c>
      <c r="K59" s="21" t="str">
        <f>IF(G64=3,C59,IF(I64=3,C63,""))</f>
        <v>Hofmann J. / Flick N. (HETTV)</v>
      </c>
      <c r="L59" s="21"/>
      <c r="M59" s="21"/>
      <c r="N59" s="21"/>
      <c r="O59" s="33"/>
      <c r="P59" s="23" t="s">
        <v>4</v>
      </c>
      <c r="Q59" s="24"/>
      <c r="R59" s="5">
        <f>IF(O59&gt;Q59,1,IF(Q59&gt;O59,2,0))</f>
        <v>0</v>
      </c>
      <c r="X59" s="26"/>
      <c r="Z59" s="27"/>
      <c r="AF59" s="26"/>
      <c r="AH59" s="28"/>
    </row>
    <row r="60" spans="1:34" s="25" customFormat="1" ht="12.75">
      <c r="A60" s="1"/>
      <c r="C60" s="29"/>
      <c r="D60" s="29"/>
      <c r="E60" s="29"/>
      <c r="F60" s="29"/>
      <c r="G60" s="22">
        <v>4</v>
      </c>
      <c r="H60" s="23" t="s">
        <v>4</v>
      </c>
      <c r="I60" s="24">
        <v>11</v>
      </c>
      <c r="J60" s="5">
        <f>IF(G60&gt;I60,1,IF(I60&gt;G60,2,0))</f>
        <v>2</v>
      </c>
      <c r="O60" s="35">
        <f>COUNTIF(R55:R59,1)</f>
        <v>3</v>
      </c>
      <c r="P60" s="36" t="s">
        <v>4</v>
      </c>
      <c r="Q60" s="37">
        <f>COUNTIF(R55:R59,2)</f>
        <v>1</v>
      </c>
      <c r="R60" s="5">
        <f>SUM(R55:R59)</f>
        <v>5</v>
      </c>
      <c r="X60" s="26"/>
      <c r="Z60" s="27"/>
      <c r="AF60" s="26"/>
      <c r="AH60" s="28"/>
    </row>
    <row r="61" spans="1:34" s="25" customFormat="1" ht="12.75">
      <c r="A61" s="1"/>
      <c r="C61" s="30">
        <v>0.7291666666666666</v>
      </c>
      <c r="D61" s="31"/>
      <c r="E61" s="31"/>
      <c r="F61" s="32"/>
      <c r="G61" s="33">
        <v>10</v>
      </c>
      <c r="H61" s="23" t="s">
        <v>4</v>
      </c>
      <c r="I61" s="24">
        <v>12</v>
      </c>
      <c r="J61" s="5">
        <f>IF(G61&gt;I61,1,IF(I61&gt;G61,2,0))</f>
        <v>2</v>
      </c>
      <c r="P61" s="26"/>
      <c r="R61" s="5"/>
      <c r="X61" s="26"/>
      <c r="Z61" s="27"/>
      <c r="AF61" s="26"/>
      <c r="AH61" s="28"/>
    </row>
    <row r="62" spans="1:34" s="25" customFormat="1" ht="12.75">
      <c r="A62" s="1"/>
      <c r="C62" s="30"/>
      <c r="D62" s="31"/>
      <c r="E62" s="31"/>
      <c r="F62" s="32"/>
      <c r="G62" s="33"/>
      <c r="H62" s="23" t="s">
        <v>4</v>
      </c>
      <c r="I62" s="24"/>
      <c r="J62" s="5">
        <f>IF(G62&gt;I62,1,IF(I62&gt;G62,2,0))</f>
        <v>0</v>
      </c>
      <c r="P62" s="26"/>
      <c r="R62" s="5"/>
      <c r="X62" s="26"/>
      <c r="Z62" s="27"/>
      <c r="AF62" s="26"/>
      <c r="AH62" s="28"/>
    </row>
    <row r="63" spans="1:34" s="25" customFormat="1" ht="12.75">
      <c r="A63" s="1">
        <v>16</v>
      </c>
      <c r="B63" s="20"/>
      <c r="C63" s="21" t="s">
        <v>165</v>
      </c>
      <c r="D63" s="21"/>
      <c r="E63" s="21"/>
      <c r="F63" s="21"/>
      <c r="G63" s="33"/>
      <c r="H63" s="23" t="s">
        <v>4</v>
      </c>
      <c r="I63" s="24"/>
      <c r="J63" s="5">
        <f>IF(G63&gt;I63,1,IF(I63&gt;G63,2,0))</f>
        <v>0</v>
      </c>
      <c r="P63" s="26"/>
      <c r="R63" s="5"/>
      <c r="X63" s="26"/>
      <c r="Z63" s="27"/>
      <c r="AF63" s="26"/>
      <c r="AH63" s="28"/>
    </row>
    <row r="64" spans="3:10" ht="12.75">
      <c r="C64" s="34"/>
      <c r="D64" s="34"/>
      <c r="E64" s="34"/>
      <c r="F64" s="34"/>
      <c r="G64" s="35">
        <f>COUNTIF(J59:J63,1)</f>
        <v>0</v>
      </c>
      <c r="H64" s="36" t="s">
        <v>4</v>
      </c>
      <c r="I64" s="37">
        <f>COUNTIF(J59:J63,2)</f>
        <v>3</v>
      </c>
      <c r="J64" s="5">
        <f>SUM(J59:J63)</f>
        <v>6</v>
      </c>
    </row>
  </sheetData>
  <sheetProtection selectLockedCells="1" selectUnlockedCells="1"/>
  <mergeCells count="55">
    <mergeCell ref="C3:F3"/>
    <mergeCell ref="C4:F4"/>
    <mergeCell ref="C5:C6"/>
    <mergeCell ref="C7:F7"/>
    <mergeCell ref="K7:N7"/>
    <mergeCell ref="C8:F8"/>
    <mergeCell ref="C11:F11"/>
    <mergeCell ref="K11:N11"/>
    <mergeCell ref="C12:F12"/>
    <mergeCell ref="C13:C14"/>
    <mergeCell ref="C15:F15"/>
    <mergeCell ref="S15:V15"/>
    <mergeCell ref="C16:F16"/>
    <mergeCell ref="C19:F19"/>
    <mergeCell ref="S19:V19"/>
    <mergeCell ref="C20:F20"/>
    <mergeCell ref="C21:C22"/>
    <mergeCell ref="C23:F23"/>
    <mergeCell ref="K23:N23"/>
    <mergeCell ref="C24:F24"/>
    <mergeCell ref="C27:F27"/>
    <mergeCell ref="K27:N27"/>
    <mergeCell ref="C28:F28"/>
    <mergeCell ref="C29:C30"/>
    <mergeCell ref="C31:F31"/>
    <mergeCell ref="AA31:AD31"/>
    <mergeCell ref="C32:F32"/>
    <mergeCell ref="C35:F35"/>
    <mergeCell ref="AA35:AD35"/>
    <mergeCell ref="C36:F36"/>
    <mergeCell ref="C37:C38"/>
    <mergeCell ref="C39:F39"/>
    <mergeCell ref="K39:N39"/>
    <mergeCell ref="C40:F40"/>
    <mergeCell ref="C43:F43"/>
    <mergeCell ref="K43:N43"/>
    <mergeCell ref="AA43:AD43"/>
    <mergeCell ref="C44:F44"/>
    <mergeCell ref="C45:C46"/>
    <mergeCell ref="C47:F47"/>
    <mergeCell ref="S47:V47"/>
    <mergeCell ref="C48:F48"/>
    <mergeCell ref="C51:F51"/>
    <mergeCell ref="S51:V51"/>
    <mergeCell ref="C52:F52"/>
    <mergeCell ref="C53:C54"/>
    <mergeCell ref="C55:F55"/>
    <mergeCell ref="K55:N55"/>
    <mergeCell ref="C56:F56"/>
    <mergeCell ref="C59:F59"/>
    <mergeCell ref="K59:N59"/>
    <mergeCell ref="C60:F60"/>
    <mergeCell ref="C61:C62"/>
    <mergeCell ref="C63:F63"/>
    <mergeCell ref="C64:F64"/>
  </mergeCells>
  <conditionalFormatting sqref="C3:F3 C11:F11 C19:F19 C27:F27 C35:F35 C43:F43 C51:F51 C59:F59 K7:N7 K23:N23 K39:N39 K55:N55 S15:V15 S47 AA31:AD31">
    <cfRule type="expression" priority="1" dxfId="0" stopIfTrue="1">
      <formula>'HERREN C DOPPEL'!G8=3</formula>
    </cfRule>
    <cfRule type="expression" priority="2" dxfId="1" stopIfTrue="1">
      <formula>'HERREN C DOPPEL'!I8=3</formula>
    </cfRule>
  </conditionalFormatting>
  <conditionalFormatting sqref="C7:F7 C15:F15 C23:F23 C31:F31 C39:F39 C47:F47 C55:F55 C63:F63">
    <cfRule type="expression" priority="3" dxfId="1" stopIfTrue="1">
      <formula>'HERREN C DOPPEL'!G8=3</formula>
    </cfRule>
    <cfRule type="expression" priority="4" dxfId="2" stopIfTrue="1">
      <formula>'HERREN C DOPPEL'!I8=3</formula>
    </cfRule>
  </conditionalFormatting>
  <conditionalFormatting sqref="K11:N11">
    <cfRule type="expression" priority="5" dxfId="1" stopIfTrue="1">
      <formula>'HERREN C DOPPEL'!O12=3</formula>
    </cfRule>
    <cfRule type="expression" priority="6" dxfId="0" stopIfTrue="1">
      <formula>'HERREN C DOPPEL'!Q16=3</formula>
    </cfRule>
  </conditionalFormatting>
  <conditionalFormatting sqref="K27:N27 K43:N43 K59:N59 S19:V19 S51 AA35:AD35">
    <cfRule type="expression" priority="7" dxfId="1" stopIfTrue="1">
      <formula>'HERREN C DOPPEL'!O20=3</formula>
    </cfRule>
    <cfRule type="expression" priority="8" dxfId="0" stopIfTrue="1">
      <formula>'HERREN C DOPPEL'!Q20=3</formula>
    </cfRule>
  </conditionalFormatting>
  <printOptions/>
  <pageMargins left="0.7875" right="0.7875" top="0.39375" bottom="0.39375" header="0.5118055555555555" footer="0.5118055555555555"/>
  <pageSetup horizontalDpi="300" verticalDpi="3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andeland</dc:creator>
  <cp:keywords/>
  <dc:description/>
  <cp:lastModifiedBy>andeland</cp:lastModifiedBy>
  <cp:lastPrinted>2013-06-16T13:12:39Z</cp:lastPrinted>
  <dcterms:created xsi:type="dcterms:W3CDTF">2013-05-04T06:45:51Z</dcterms:created>
  <dcterms:modified xsi:type="dcterms:W3CDTF">2013-06-16T18:13:35Z</dcterms:modified>
  <cp:category/>
  <cp:version/>
  <cp:contentType/>
  <cp:contentStatus/>
</cp:coreProperties>
</file>